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Sheet1!$A$1:$I$37</definedName>
  </definedNames>
  <calcPr calcId="124519"/>
</workbook>
</file>

<file path=xl/calcChain.xml><?xml version="1.0" encoding="utf-8"?>
<calcChain xmlns="http://schemas.openxmlformats.org/spreadsheetml/2006/main">
  <c r="I16" i="1"/>
  <c r="I31"/>
  <c r="F5"/>
  <c r="B6" s="1"/>
  <c r="F6" s="1"/>
  <c r="B7" s="1"/>
  <c r="F7" s="1"/>
  <c r="B8" s="1"/>
  <c r="F8" s="1"/>
  <c r="B9" s="1"/>
  <c r="F9" s="1"/>
  <c r="B10" s="1"/>
  <c r="F10" s="1"/>
  <c r="B11" s="1"/>
  <c r="F11" s="1"/>
  <c r="B12" s="1"/>
  <c r="F12" s="1"/>
  <c r="B13" s="1"/>
  <c r="F13" s="1"/>
  <c r="B14" s="1"/>
  <c r="F14" s="1"/>
  <c r="B15" s="1"/>
  <c r="F15" s="1"/>
  <c r="B16" s="1"/>
  <c r="F16" s="1"/>
  <c r="I11"/>
  <c r="E17"/>
  <c r="D17"/>
  <c r="C17"/>
  <c r="I12" s="1"/>
  <c r="E32"/>
  <c r="C32"/>
  <c r="D32"/>
  <c r="I27" s="1"/>
  <c r="F17" l="1"/>
  <c r="I28" s="1"/>
  <c r="I29" s="1"/>
  <c r="I13" l="1"/>
  <c r="I14" s="1"/>
  <c r="I15" s="1"/>
  <c r="I17" s="1"/>
  <c r="B20" s="1"/>
  <c r="I26" l="1"/>
  <c r="I30" s="1"/>
  <c r="I32" s="1"/>
  <c r="F20"/>
  <c r="B21" l="1"/>
  <c r="F21" s="1"/>
  <c r="B22" s="1"/>
  <c r="F22" s="1"/>
  <c r="B23" s="1"/>
  <c r="F23" s="1"/>
  <c r="B24" s="1"/>
  <c r="F24" s="1"/>
  <c r="B25" s="1"/>
  <c r="F25" s="1"/>
  <c r="B26" s="1"/>
  <c r="F26" s="1"/>
  <c r="B27" s="1"/>
  <c r="F27" s="1"/>
  <c r="B28" s="1"/>
  <c r="F28" s="1"/>
  <c r="B29" s="1"/>
  <c r="F29" s="1"/>
  <c r="B30" s="1"/>
  <c r="F30" s="1"/>
  <c r="B31" s="1"/>
  <c r="F31" s="1"/>
  <c r="F32" l="1"/>
</calcChain>
</file>

<file path=xl/sharedStrings.xml><?xml version="1.0" encoding="utf-8"?>
<sst xmlns="http://schemas.openxmlformats.org/spreadsheetml/2006/main" count="68" uniqueCount="40">
  <si>
    <t>Month 1984-85</t>
  </si>
  <si>
    <t>Opening Balance</t>
  </si>
  <si>
    <t>Subscription</t>
  </si>
  <si>
    <t>Refund of Withdrawla</t>
  </si>
  <si>
    <t>Withdrawls</t>
  </si>
  <si>
    <t>Closing Balance</t>
  </si>
  <si>
    <t>Interest Rate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</si>
  <si>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</si>
  <si>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</si>
  <si>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</si>
  <si>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</si>
  <si>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</si>
  <si>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</si>
  <si>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</si>
  <si>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</si>
  <si>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Deposit &amp; Refund</t>
  </si>
  <si>
    <t>MARCH</t>
  </si>
  <si>
    <t>Interest</t>
  </si>
  <si>
    <t>APRIL</t>
  </si>
  <si>
    <t>Bonus</t>
  </si>
  <si>
    <t>MAY</t>
  </si>
  <si>
    <t>Total</t>
  </si>
  <si>
    <t>JUNE</t>
  </si>
  <si>
    <t xml:space="preserve">Balance </t>
  </si>
  <si>
    <t>Month 1985-86</t>
  </si>
  <si>
    <t>Refund of Withdrawls</t>
  </si>
  <si>
    <t>Note:</t>
  </si>
  <si>
    <t>30% bonus was remained allowed on interest/profit up to 1999-2000, but lateron discontinued</t>
  </si>
  <si>
    <t>1)</t>
  </si>
  <si>
    <t>2)</t>
  </si>
  <si>
    <t>Opening Balance can be zero on initial start of calculation i.e. from the date of deduction of G.P.Fund</t>
  </si>
  <si>
    <t>3)</t>
  </si>
  <si>
    <t>Monthly subscripotion is changeable as per actual deduction rate of GP Fund</t>
  </si>
  <si>
    <t>4)</t>
  </si>
  <si>
    <t>TOTAL</t>
  </si>
  <si>
    <t>(2+3+4-5)</t>
  </si>
  <si>
    <t>Interest Rate accordingly can be changed with reference to the year.</t>
  </si>
  <si>
    <t>GP Fund Data Input Sheet</t>
  </si>
  <si>
    <t>It must be prepared in M.S. Excel</t>
  </si>
  <si>
    <t>5)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</si>
</sst>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3" fillId="0" borderId="0" xfId="1" applyFont="1" applyAlignment="1"/>
    <xf numFmtId="0" fontId="5" fillId="0" borderId="0" xfId="1" applyFont="1" applyBorder="1" applyAlignment="1">
      <alignment horizontal="center"/>
    </xf>
    <xf numFmtId="0" fontId="2" fillId="0" borderId="1" xfId="1" applyBorder="1"/>
    <xf numFmtId="0" fontId="6" fillId="0" borderId="1" xfId="1" applyFont="1" applyBorder="1" applyAlignment="1">
      <alignment horizontal="justify" vertical="top"/>
    </xf>
    <xf numFmtId="2" fontId="6" fillId="0" borderId="1" xfId="1" applyNumberFormat="1" applyFont="1" applyBorder="1" applyAlignment="1">
      <alignment horizontal="center" vertical="top"/>
    </xf>
    <xf numFmtId="0" fontId="2" fillId="0" borderId="1" xfId="1" applyBorder="1" applyAlignment="1">
      <alignment horizontal="center" vertical="top"/>
    </xf>
    <xf numFmtId="2" fontId="2" fillId="0" borderId="1" xfId="1" applyNumberFormat="1" applyBorder="1"/>
    <xf numFmtId="0" fontId="2" fillId="0" borderId="2" xfId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0" fillId="3" borderId="0" xfId="0" applyFill="1"/>
    <xf numFmtId="0" fontId="2" fillId="0" borderId="1" xfId="1" applyBorder="1" applyAlignment="1">
      <alignment horizontal="justify" vertical="center"/>
    </xf>
    <xf numFmtId="2" fontId="2" fillId="2" borderId="1" xfId="1" applyNumberFormat="1" applyFill="1" applyBorder="1" applyAlignment="1">
      <alignment horizontal="center" vertical="center"/>
    </xf>
    <xf numFmtId="2" fontId="2" fillId="0" borderId="1" xfId="1" applyNumberFormat="1" applyBorder="1" applyAlignment="1">
      <alignment horizontal="center" vertical="center"/>
    </xf>
    <xf numFmtId="0" fontId="6" fillId="0" borderId="1" xfId="1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6" fillId="0" borderId="1" xfId="1" applyNumberFormat="1" applyFont="1" applyBorder="1" applyAlignment="1">
      <alignment horizontal="center" vertical="center"/>
    </xf>
    <xf numFmtId="2" fontId="2" fillId="0" borderId="1" xfId="1" applyNumberForma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6" fillId="0" borderId="1" xfId="1" applyFont="1" applyFill="1" applyBorder="1" applyAlignment="1">
      <alignment horizontal="justify" vertical="center"/>
    </xf>
    <xf numFmtId="0" fontId="2" fillId="2" borderId="3" xfId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2" fontId="2" fillId="0" borderId="1" xfId="2" applyNumberFormat="1" applyBorder="1" applyAlignment="1">
      <alignment horizontal="center" vertical="center"/>
    </xf>
    <xf numFmtId="2" fontId="2" fillId="0" borderId="1" xfId="3" applyNumberFormat="1" applyBorder="1" applyAlignment="1">
      <alignment horizontal="center" vertical="center"/>
    </xf>
    <xf numFmtId="0" fontId="6" fillId="0" borderId="3" xfId="1" applyFont="1" applyFill="1" applyBorder="1" applyAlignment="1">
      <alignment horizontal="justify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2" xfId="1" applyBorder="1" applyAlignment="1">
      <alignment horizontal="justify" vertical="center"/>
    </xf>
    <xf numFmtId="2" fontId="2" fillId="0" borderId="2" xfId="1" applyNumberFormat="1" applyBorder="1" applyAlignment="1">
      <alignment horizontal="center" vertical="center"/>
    </xf>
    <xf numFmtId="2" fontId="2" fillId="2" borderId="2" xfId="1" applyNumberFormat="1" applyFill="1" applyBorder="1" applyAlignment="1">
      <alignment horizontal="center" vertical="center"/>
    </xf>
    <xf numFmtId="2" fontId="2" fillId="0" borderId="2" xfId="3" applyNumberFormat="1" applyBorder="1" applyAlignment="1">
      <alignment horizontal="center" vertical="center"/>
    </xf>
    <xf numFmtId="0" fontId="6" fillId="0" borderId="4" xfId="1" applyFont="1" applyBorder="1" applyAlignment="1">
      <alignment horizontal="justify" vertical="top"/>
    </xf>
    <xf numFmtId="2" fontId="4" fillId="3" borderId="6" xfId="1" applyNumberFormat="1" applyFont="1" applyFill="1" applyBorder="1" applyAlignment="1">
      <alignment horizontal="center" vertical="center"/>
    </xf>
    <xf numFmtId="2" fontId="4" fillId="3" borderId="7" xfId="1" applyNumberFormat="1" applyFont="1" applyFill="1" applyBorder="1" applyAlignment="1">
      <alignment horizontal="center" vertical="center"/>
    </xf>
    <xf numFmtId="2" fontId="2" fillId="0" borderId="2" xfId="1" applyNumberFormat="1" applyFill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3" borderId="0" xfId="1" applyFont="1" applyFill="1" applyBorder="1" applyAlignment="1">
      <alignment horizontal="center"/>
    </xf>
    <xf numFmtId="0" fontId="2" fillId="0" borderId="4" xfId="1" applyBorder="1" applyAlignment="1">
      <alignment horizontal="justify" vertical="center"/>
    </xf>
    <xf numFmtId="2" fontId="6" fillId="2" borderId="4" xfId="1" applyNumberFormat="1" applyFont="1" applyFill="1" applyBorder="1" applyAlignment="1">
      <alignment horizontal="center" vertical="center"/>
    </xf>
    <xf numFmtId="2" fontId="2" fillId="2" borderId="4" xfId="1" applyNumberFormat="1" applyFill="1" applyBorder="1" applyAlignment="1">
      <alignment horizontal="center" vertical="center"/>
    </xf>
    <xf numFmtId="2" fontId="2" fillId="0" borderId="4" xfId="3" applyNumberForma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4" fillId="0" borderId="5" xfId="1" applyFont="1" applyBorder="1" applyAlignment="1">
      <alignment horizontal="justify" vertical="top"/>
    </xf>
    <xf numFmtId="0" fontId="4" fillId="0" borderId="6" xfId="1" applyFont="1" applyBorder="1" applyAlignment="1">
      <alignment horizontal="justify" vertical="top"/>
    </xf>
    <xf numFmtId="2" fontId="4" fillId="3" borderId="6" xfId="1" applyNumberFormat="1" applyFont="1" applyFill="1" applyBorder="1" applyAlignment="1">
      <alignment horizontal="justify" vertical="top"/>
    </xf>
    <xf numFmtId="2" fontId="4" fillId="0" borderId="7" xfId="1" applyNumberFormat="1" applyFont="1" applyBorder="1"/>
    <xf numFmtId="0" fontId="4" fillId="2" borderId="6" xfId="1" applyFont="1" applyFill="1" applyBorder="1" applyAlignment="1">
      <alignment horizontal="justify" vertical="top"/>
    </xf>
    <xf numFmtId="0" fontId="4" fillId="0" borderId="7" xfId="1" applyFont="1" applyBorder="1" applyAlignment="1">
      <alignment horizontal="justify" vertical="top"/>
    </xf>
    <xf numFmtId="0" fontId="1" fillId="0" borderId="0" xfId="0" applyFont="1"/>
    <xf numFmtId="0" fontId="2" fillId="2" borderId="13" xfId="1" applyFill="1" applyBorder="1" applyAlignment="1">
      <alignment horizontal="center" vertical="center"/>
    </xf>
    <xf numFmtId="0" fontId="2" fillId="3" borderId="14" xfId="1" applyFill="1" applyBorder="1" applyAlignment="1">
      <alignment vertical="center"/>
    </xf>
    <xf numFmtId="0" fontId="6" fillId="2" borderId="13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vertical="center"/>
    </xf>
    <xf numFmtId="0" fontId="4" fillId="0" borderId="5" xfId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10" workbookViewId="0">
      <selection activeCell="G19" sqref="G19"/>
    </sheetView>
  </sheetViews>
  <sheetFormatPr defaultRowHeight="15"/>
  <cols>
    <col min="1" max="1" width="14" customWidth="1"/>
    <col min="3" max="3" width="12.42578125" style="10" customWidth="1"/>
    <col min="4" max="4" width="13" style="10" customWidth="1"/>
    <col min="5" max="5" width="11.140625" style="10" customWidth="1"/>
    <col min="6" max="6" width="13.42578125" customWidth="1"/>
    <col min="8" max="8" width="16.42578125" customWidth="1"/>
    <col min="9" max="9" width="12.5703125" customWidth="1"/>
  </cols>
  <sheetData>
    <row r="1" spans="1:10" ht="15.75">
      <c r="A1" s="9" t="s">
        <v>37</v>
      </c>
      <c r="B1" s="9"/>
      <c r="C1" s="9"/>
      <c r="D1" s="9"/>
      <c r="E1" s="9"/>
      <c r="F1" s="9"/>
      <c r="G1" s="9"/>
      <c r="H1" s="9"/>
      <c r="I1" s="9"/>
    </row>
    <row r="2" spans="1:10" ht="16.5" thickBot="1">
      <c r="A2" s="2"/>
      <c r="B2" s="2"/>
      <c r="C2" s="37"/>
      <c r="D2" s="37"/>
      <c r="E2" s="37"/>
      <c r="F2" s="2"/>
      <c r="G2" s="2"/>
      <c r="H2" s="2"/>
      <c r="I2" s="1"/>
    </row>
    <row r="3" spans="1:10" s="53" customFormat="1" ht="26.25" thickBot="1">
      <c r="A3" s="47" t="s">
        <v>0</v>
      </c>
      <c r="B3" s="48" t="s">
        <v>1</v>
      </c>
      <c r="C3" s="51" t="s">
        <v>2</v>
      </c>
      <c r="D3" s="51" t="s">
        <v>3</v>
      </c>
      <c r="E3" s="51" t="s">
        <v>4</v>
      </c>
      <c r="F3" s="48" t="s">
        <v>5</v>
      </c>
      <c r="G3" s="48" t="s">
        <v>6</v>
      </c>
      <c r="H3" s="48"/>
      <c r="I3" s="52"/>
    </row>
    <row r="4" spans="1:10" ht="15.75" thickBot="1">
      <c r="A4" s="42">
        <v>1</v>
      </c>
      <c r="B4" s="43">
        <v>2</v>
      </c>
      <c r="C4" s="44">
        <v>3</v>
      </c>
      <c r="D4" s="44">
        <v>4</v>
      </c>
      <c r="E4" s="44">
        <v>5</v>
      </c>
      <c r="F4" s="43" t="s">
        <v>35</v>
      </c>
      <c r="G4" s="45"/>
      <c r="H4" s="43"/>
      <c r="I4" s="46"/>
      <c r="J4" s="15"/>
    </row>
    <row r="5" spans="1:10" ht="21" customHeight="1">
      <c r="A5" s="38" t="s">
        <v>7</v>
      </c>
      <c r="B5" s="39">
        <v>20000</v>
      </c>
      <c r="C5" s="40">
        <v>50</v>
      </c>
      <c r="D5" s="40">
        <v>0</v>
      </c>
      <c r="E5" s="40">
        <v>0</v>
      </c>
      <c r="F5" s="41">
        <f>B5+C5+D5-E5</f>
        <v>20050</v>
      </c>
      <c r="G5" s="54">
        <v>14.6</v>
      </c>
      <c r="H5" s="30"/>
      <c r="I5" s="30"/>
    </row>
    <row r="6" spans="1:10" ht="21" customHeight="1">
      <c r="A6" s="11" t="s">
        <v>8</v>
      </c>
      <c r="B6" s="16">
        <f>F5</f>
        <v>20050</v>
      </c>
      <c r="C6" s="12">
        <v>50</v>
      </c>
      <c r="D6" s="12">
        <v>0</v>
      </c>
      <c r="E6" s="12">
        <v>0</v>
      </c>
      <c r="F6" s="23">
        <f t="shared" ref="F6:F16" si="0">B6+C6+D6-E6</f>
        <v>20100</v>
      </c>
      <c r="G6" s="20"/>
      <c r="H6" s="4"/>
      <c r="I6" s="4"/>
    </row>
    <row r="7" spans="1:10" ht="21" customHeight="1">
      <c r="A7" s="11" t="s">
        <v>9</v>
      </c>
      <c r="B7" s="16">
        <f>F6</f>
        <v>20100</v>
      </c>
      <c r="C7" s="12">
        <v>50</v>
      </c>
      <c r="D7" s="12">
        <v>0</v>
      </c>
      <c r="E7" s="12">
        <v>0</v>
      </c>
      <c r="F7" s="23">
        <f t="shared" si="0"/>
        <v>20150</v>
      </c>
      <c r="G7" s="20"/>
      <c r="H7" s="4"/>
      <c r="I7" s="5"/>
    </row>
    <row r="8" spans="1:10" ht="21" customHeight="1">
      <c r="A8" s="11" t="s">
        <v>10</v>
      </c>
      <c r="B8" s="16">
        <f>F7</f>
        <v>20150</v>
      </c>
      <c r="C8" s="12">
        <v>50</v>
      </c>
      <c r="D8" s="12">
        <v>0</v>
      </c>
      <c r="E8" s="12">
        <v>0</v>
      </c>
      <c r="F8" s="23">
        <f t="shared" si="0"/>
        <v>20200</v>
      </c>
      <c r="G8" s="20"/>
      <c r="H8" s="3"/>
      <c r="I8" s="5"/>
    </row>
    <row r="9" spans="1:10" ht="21" customHeight="1">
      <c r="A9" s="11" t="s">
        <v>11</v>
      </c>
      <c r="B9" s="16">
        <f>F8</f>
        <v>20200</v>
      </c>
      <c r="C9" s="12">
        <v>50</v>
      </c>
      <c r="D9" s="12">
        <v>0</v>
      </c>
      <c r="E9" s="12">
        <v>0</v>
      </c>
      <c r="F9" s="23">
        <f t="shared" si="0"/>
        <v>20250</v>
      </c>
      <c r="G9" s="20"/>
      <c r="H9" s="3"/>
      <c r="I9" s="5"/>
    </row>
    <row r="10" spans="1:10" ht="21" customHeight="1">
      <c r="A10" s="11" t="s">
        <v>12</v>
      </c>
      <c r="B10" s="16">
        <f>F9</f>
        <v>20250</v>
      </c>
      <c r="C10" s="12">
        <v>50</v>
      </c>
      <c r="D10" s="12">
        <v>0</v>
      </c>
      <c r="E10" s="12">
        <v>0</v>
      </c>
      <c r="F10" s="23">
        <f t="shared" si="0"/>
        <v>20300</v>
      </c>
      <c r="G10" s="20"/>
      <c r="H10" s="3"/>
      <c r="I10" s="5"/>
    </row>
    <row r="11" spans="1:10" ht="21" customHeight="1">
      <c r="A11" s="14" t="s">
        <v>13</v>
      </c>
      <c r="B11" s="13">
        <f>F10</f>
        <v>20300</v>
      </c>
      <c r="C11" s="12">
        <v>50</v>
      </c>
      <c r="D11" s="12">
        <v>0</v>
      </c>
      <c r="E11" s="12">
        <v>0</v>
      </c>
      <c r="F11" s="23">
        <f t="shared" si="0"/>
        <v>20350</v>
      </c>
      <c r="G11" s="20"/>
      <c r="H11" s="14" t="s">
        <v>1</v>
      </c>
      <c r="I11" s="17">
        <f>B5</f>
        <v>20000</v>
      </c>
    </row>
    <row r="12" spans="1:10" ht="21" customHeight="1">
      <c r="A12" s="11" t="s">
        <v>14</v>
      </c>
      <c r="B12" s="13">
        <f>F11</f>
        <v>20350</v>
      </c>
      <c r="C12" s="12">
        <v>50</v>
      </c>
      <c r="D12" s="12">
        <v>0</v>
      </c>
      <c r="E12" s="12">
        <v>0</v>
      </c>
      <c r="F12" s="23">
        <f t="shared" si="0"/>
        <v>20400</v>
      </c>
      <c r="G12" s="20"/>
      <c r="H12" s="14" t="s">
        <v>15</v>
      </c>
      <c r="I12" s="13">
        <f>C17+D17</f>
        <v>600</v>
      </c>
    </row>
    <row r="13" spans="1:10" ht="21" customHeight="1">
      <c r="A13" s="11" t="s">
        <v>16</v>
      </c>
      <c r="B13" s="13">
        <f>F12</f>
        <v>20400</v>
      </c>
      <c r="C13" s="12">
        <v>50</v>
      </c>
      <c r="D13" s="12">
        <v>0</v>
      </c>
      <c r="E13" s="12">
        <v>0</v>
      </c>
      <c r="F13" s="23">
        <f t="shared" si="0"/>
        <v>20450</v>
      </c>
      <c r="G13" s="20"/>
      <c r="H13" s="14" t="s">
        <v>17</v>
      </c>
      <c r="I13" s="22">
        <f>(F17/12)*(G5/100)</f>
        <v>2967.45</v>
      </c>
    </row>
    <row r="14" spans="1:10" ht="21" customHeight="1">
      <c r="A14" s="11" t="s">
        <v>18</v>
      </c>
      <c r="B14" s="13">
        <f>F13</f>
        <v>20450</v>
      </c>
      <c r="C14" s="12">
        <v>50</v>
      </c>
      <c r="D14" s="12">
        <v>0</v>
      </c>
      <c r="E14" s="12">
        <v>0</v>
      </c>
      <c r="F14" s="23">
        <f t="shared" si="0"/>
        <v>20500</v>
      </c>
      <c r="G14" s="20"/>
      <c r="H14" s="19" t="s">
        <v>19</v>
      </c>
      <c r="I14" s="13">
        <f>I13*30%</f>
        <v>890.2349999999999</v>
      </c>
    </row>
    <row r="15" spans="1:10" ht="21" customHeight="1">
      <c r="A15" s="11" t="s">
        <v>20</v>
      </c>
      <c r="B15" s="13">
        <f>F14</f>
        <v>20500</v>
      </c>
      <c r="C15" s="12">
        <v>50</v>
      </c>
      <c r="D15" s="12">
        <v>0</v>
      </c>
      <c r="E15" s="12">
        <v>0</v>
      </c>
      <c r="F15" s="23">
        <f t="shared" si="0"/>
        <v>20550</v>
      </c>
      <c r="G15" s="20"/>
      <c r="H15" s="18" t="s">
        <v>21</v>
      </c>
      <c r="I15" s="13">
        <f>SUM(I11:I14)</f>
        <v>24457.685000000001</v>
      </c>
    </row>
    <row r="16" spans="1:10" ht="21" customHeight="1" thickBot="1">
      <c r="A16" s="26" t="s">
        <v>22</v>
      </c>
      <c r="B16" s="27">
        <f>F15</f>
        <v>20550</v>
      </c>
      <c r="C16" s="28">
        <v>50</v>
      </c>
      <c r="D16" s="28">
        <v>0</v>
      </c>
      <c r="E16" s="28">
        <v>0</v>
      </c>
      <c r="F16" s="29">
        <f t="shared" si="0"/>
        <v>20600</v>
      </c>
      <c r="G16" s="20"/>
      <c r="H16" s="8" t="s">
        <v>4</v>
      </c>
      <c r="I16" s="33">
        <f>E17</f>
        <v>0</v>
      </c>
    </row>
    <row r="17" spans="1:10" ht="21" customHeight="1" thickBot="1">
      <c r="A17" s="35" t="s">
        <v>34</v>
      </c>
      <c r="B17" s="36"/>
      <c r="C17" s="31">
        <f>SUM(C5:C16)</f>
        <v>600</v>
      </c>
      <c r="D17" s="31">
        <f>SUM(D5:D16)</f>
        <v>0</v>
      </c>
      <c r="E17" s="31">
        <f>SUM(E5:E16)</f>
        <v>0</v>
      </c>
      <c r="F17" s="32">
        <f>SUM(F5:F16)</f>
        <v>243900</v>
      </c>
      <c r="G17" s="55"/>
      <c r="H17" s="58" t="s">
        <v>23</v>
      </c>
      <c r="I17" s="34">
        <f>I15-I16</f>
        <v>24457.685000000001</v>
      </c>
    </row>
    <row r="18" spans="1:10" ht="26.25" customHeight="1" thickBot="1">
      <c r="A18" s="47" t="s">
        <v>24</v>
      </c>
      <c r="B18" s="48" t="s">
        <v>1</v>
      </c>
      <c r="C18" s="49" t="s">
        <v>2</v>
      </c>
      <c r="D18" s="49" t="s">
        <v>25</v>
      </c>
      <c r="E18" s="49" t="s">
        <v>4</v>
      </c>
      <c r="F18" s="48" t="s">
        <v>5</v>
      </c>
      <c r="G18" s="48" t="s">
        <v>6</v>
      </c>
      <c r="H18" s="48"/>
      <c r="I18" s="50"/>
    </row>
    <row r="19" spans="1:10" ht="15.75" thickBot="1">
      <c r="A19" s="42">
        <v>1</v>
      </c>
      <c r="B19" s="43">
        <v>2</v>
      </c>
      <c r="C19" s="44">
        <v>3</v>
      </c>
      <c r="D19" s="44">
        <v>4</v>
      </c>
      <c r="E19" s="44">
        <v>5</v>
      </c>
      <c r="F19" s="43" t="s">
        <v>35</v>
      </c>
      <c r="G19" s="45"/>
      <c r="H19" s="43"/>
      <c r="I19" s="46"/>
      <c r="J19" s="15"/>
    </row>
    <row r="20" spans="1:10" ht="26.25" customHeight="1">
      <c r="A20" s="11" t="s">
        <v>7</v>
      </c>
      <c r="B20" s="13">
        <f>I17</f>
        <v>24457.685000000001</v>
      </c>
      <c r="C20" s="12">
        <v>60</v>
      </c>
      <c r="D20" s="12">
        <v>0</v>
      </c>
      <c r="E20" s="12">
        <v>15000</v>
      </c>
      <c r="F20" s="23">
        <f t="shared" ref="F20" si="1">B20+C20+D20-E20</f>
        <v>9517.6850000000013</v>
      </c>
      <c r="G20" s="56">
        <v>14.72</v>
      </c>
      <c r="H20" s="6"/>
      <c r="I20" s="7"/>
    </row>
    <row r="21" spans="1:10" ht="26.25" customHeight="1">
      <c r="A21" s="14" t="s">
        <v>8</v>
      </c>
      <c r="B21" s="13">
        <f>F20</f>
        <v>9517.6850000000013</v>
      </c>
      <c r="C21" s="12">
        <v>60</v>
      </c>
      <c r="D21" s="12">
        <v>500</v>
      </c>
      <c r="E21" s="12">
        <v>0</v>
      </c>
      <c r="F21" s="23">
        <f t="shared" ref="F21:F31" si="2">B21+C21+D21-E21</f>
        <v>10077.685000000001</v>
      </c>
      <c r="G21" s="21"/>
      <c r="H21" s="6"/>
      <c r="I21" s="7"/>
    </row>
    <row r="22" spans="1:10" ht="26.25" customHeight="1">
      <c r="A22" s="11" t="s">
        <v>9</v>
      </c>
      <c r="B22" s="13">
        <f t="shared" ref="B22:B31" si="3">F21</f>
        <v>10077.685000000001</v>
      </c>
      <c r="C22" s="12">
        <v>60</v>
      </c>
      <c r="D22" s="12">
        <v>500</v>
      </c>
      <c r="E22" s="12">
        <v>0</v>
      </c>
      <c r="F22" s="23">
        <f t="shared" si="2"/>
        <v>10637.685000000001</v>
      </c>
      <c r="G22" s="21"/>
      <c r="H22" s="6"/>
      <c r="I22" s="7"/>
    </row>
    <row r="23" spans="1:10" ht="26.25" customHeight="1">
      <c r="A23" s="11" t="s">
        <v>10</v>
      </c>
      <c r="B23" s="13">
        <f t="shared" si="3"/>
        <v>10637.685000000001</v>
      </c>
      <c r="C23" s="12">
        <v>60</v>
      </c>
      <c r="D23" s="12">
        <v>500</v>
      </c>
      <c r="E23" s="12">
        <v>0</v>
      </c>
      <c r="F23" s="23">
        <f t="shared" si="2"/>
        <v>11197.685000000001</v>
      </c>
      <c r="G23" s="21"/>
      <c r="H23" s="4"/>
      <c r="I23" s="5"/>
    </row>
    <row r="24" spans="1:10" ht="26.25" customHeight="1">
      <c r="A24" s="11" t="s">
        <v>11</v>
      </c>
      <c r="B24" s="13">
        <f t="shared" si="3"/>
        <v>11197.685000000001</v>
      </c>
      <c r="C24" s="12">
        <v>60</v>
      </c>
      <c r="D24" s="12">
        <v>500</v>
      </c>
      <c r="E24" s="12">
        <v>0</v>
      </c>
      <c r="F24" s="23">
        <f t="shared" si="2"/>
        <v>11757.685000000001</v>
      </c>
      <c r="G24" s="21"/>
      <c r="H24" s="4"/>
      <c r="I24" s="5"/>
    </row>
    <row r="25" spans="1:10" ht="26.25" customHeight="1">
      <c r="A25" s="11" t="s">
        <v>12</v>
      </c>
      <c r="B25" s="13">
        <f t="shared" si="3"/>
        <v>11757.685000000001</v>
      </c>
      <c r="C25" s="12">
        <v>60</v>
      </c>
      <c r="D25" s="12">
        <v>500</v>
      </c>
      <c r="E25" s="12">
        <v>0</v>
      </c>
      <c r="F25" s="23">
        <f t="shared" si="2"/>
        <v>12317.685000000001</v>
      </c>
      <c r="G25" s="21"/>
      <c r="H25" s="4"/>
      <c r="I25" s="5"/>
    </row>
    <row r="26" spans="1:10" ht="26.25" customHeight="1">
      <c r="A26" s="11" t="s">
        <v>13</v>
      </c>
      <c r="B26" s="13">
        <f t="shared" si="3"/>
        <v>12317.685000000001</v>
      </c>
      <c r="C26" s="12">
        <v>100</v>
      </c>
      <c r="D26" s="12">
        <v>500</v>
      </c>
      <c r="E26" s="12">
        <v>0</v>
      </c>
      <c r="F26" s="23">
        <f t="shared" si="2"/>
        <v>12917.685000000001</v>
      </c>
      <c r="G26" s="21"/>
      <c r="H26" s="14" t="s">
        <v>1</v>
      </c>
      <c r="I26" s="17">
        <f>B20</f>
        <v>24457.685000000001</v>
      </c>
    </row>
    <row r="27" spans="1:10" ht="26.25" customHeight="1">
      <c r="A27" s="11" t="s">
        <v>14</v>
      </c>
      <c r="B27" s="13">
        <f t="shared" si="3"/>
        <v>12917.685000000001</v>
      </c>
      <c r="C27" s="12">
        <v>100</v>
      </c>
      <c r="D27" s="12">
        <v>500</v>
      </c>
      <c r="E27" s="12">
        <v>0</v>
      </c>
      <c r="F27" s="23">
        <f t="shared" si="2"/>
        <v>13517.685000000001</v>
      </c>
      <c r="G27" s="21"/>
      <c r="H27" s="14" t="s">
        <v>15</v>
      </c>
      <c r="I27" s="13">
        <f>C32+D32</f>
        <v>6460</v>
      </c>
    </row>
    <row r="28" spans="1:10" ht="26.25" customHeight="1">
      <c r="A28" s="11" t="s">
        <v>16</v>
      </c>
      <c r="B28" s="13">
        <f t="shared" si="3"/>
        <v>13517.685000000001</v>
      </c>
      <c r="C28" s="12">
        <v>100</v>
      </c>
      <c r="D28" s="12">
        <v>500</v>
      </c>
      <c r="E28" s="12">
        <v>0</v>
      </c>
      <c r="F28" s="23">
        <f t="shared" si="2"/>
        <v>14117.685000000001</v>
      </c>
      <c r="G28" s="21"/>
      <c r="H28" s="14" t="s">
        <v>17</v>
      </c>
      <c r="I28" s="22">
        <f>(F17/12)*(G5/100)</f>
        <v>2967.45</v>
      </c>
    </row>
    <row r="29" spans="1:10" ht="26.25" customHeight="1">
      <c r="A29" s="11" t="s">
        <v>18</v>
      </c>
      <c r="B29" s="13">
        <f t="shared" si="3"/>
        <v>14117.685000000001</v>
      </c>
      <c r="C29" s="12">
        <v>100</v>
      </c>
      <c r="D29" s="12">
        <v>500</v>
      </c>
      <c r="E29" s="12">
        <v>0</v>
      </c>
      <c r="F29" s="23">
        <f t="shared" si="2"/>
        <v>14717.685000000001</v>
      </c>
      <c r="G29" s="21"/>
      <c r="H29" s="19" t="s">
        <v>19</v>
      </c>
      <c r="I29" s="13">
        <f>I28*30%</f>
        <v>890.2349999999999</v>
      </c>
    </row>
    <row r="30" spans="1:10" ht="26.25" customHeight="1">
      <c r="A30" s="11" t="s">
        <v>20</v>
      </c>
      <c r="B30" s="13">
        <f t="shared" si="3"/>
        <v>14717.685000000001</v>
      </c>
      <c r="C30" s="12">
        <v>100</v>
      </c>
      <c r="D30" s="12">
        <v>500</v>
      </c>
      <c r="E30" s="12">
        <v>0</v>
      </c>
      <c r="F30" s="23">
        <f t="shared" si="2"/>
        <v>15317.685000000001</v>
      </c>
      <c r="G30" s="21"/>
      <c r="H30" s="18" t="s">
        <v>21</v>
      </c>
      <c r="I30" s="13">
        <f>SUM(I26:I29)</f>
        <v>34775.370000000003</v>
      </c>
    </row>
    <row r="31" spans="1:10" ht="26.25" customHeight="1" thickBot="1">
      <c r="A31" s="26" t="s">
        <v>22</v>
      </c>
      <c r="B31" s="27">
        <f t="shared" si="3"/>
        <v>15317.685000000001</v>
      </c>
      <c r="C31" s="28">
        <v>100</v>
      </c>
      <c r="D31" s="28">
        <v>500</v>
      </c>
      <c r="E31" s="28">
        <v>0</v>
      </c>
      <c r="F31" s="29">
        <f t="shared" si="2"/>
        <v>15917.685000000001</v>
      </c>
      <c r="G31" s="21"/>
      <c r="H31" s="8" t="s">
        <v>4</v>
      </c>
      <c r="I31" s="33">
        <f>E32</f>
        <v>15000</v>
      </c>
    </row>
    <row r="32" spans="1:10" ht="26.25" customHeight="1" thickBot="1">
      <c r="A32" s="35" t="s">
        <v>34</v>
      </c>
      <c r="B32" s="36"/>
      <c r="C32" s="31">
        <f>SUM(C20:C31)</f>
        <v>960</v>
      </c>
      <c r="D32" s="31">
        <f>SUM(D20:D31)</f>
        <v>5500</v>
      </c>
      <c r="E32" s="31">
        <f>SUM(E20:E31)</f>
        <v>15000</v>
      </c>
      <c r="F32" s="32">
        <f>SUM(F20:F31)</f>
        <v>152012.22</v>
      </c>
      <c r="G32" s="57"/>
      <c r="H32" s="58" t="s">
        <v>23</v>
      </c>
      <c r="I32" s="34">
        <f>I30-I31</f>
        <v>19775.370000000003</v>
      </c>
    </row>
    <row r="33" spans="1:2">
      <c r="A33" s="24" t="s">
        <v>26</v>
      </c>
    </row>
    <row r="34" spans="1:2">
      <c r="A34" s="25" t="s">
        <v>28</v>
      </c>
      <c r="B34" t="s">
        <v>38</v>
      </c>
    </row>
    <row r="35" spans="1:2">
      <c r="A35" s="25" t="s">
        <v>29</v>
      </c>
      <c r="B35" t="s">
        <v>27</v>
      </c>
    </row>
    <row r="36" spans="1:2">
      <c r="A36" s="25" t="s">
        <v>31</v>
      </c>
      <c r="B36" t="s">
        <v>30</v>
      </c>
    </row>
    <row r="37" spans="1:2">
      <c r="A37" s="25" t="s">
        <v>33</v>
      </c>
      <c r="B37" t="s">
        <v>32</v>
      </c>
    </row>
    <row r="38" spans="1:2">
      <c r="A38" s="25" t="s">
        <v>39</v>
      </c>
      <c r="B38" t="s">
        <v>36</v>
      </c>
    </row>
  </sheetData>
  <mergeCells count="5">
    <mergeCell ref="A1:I1"/>
    <mergeCell ref="A32:B32"/>
    <mergeCell ref="A17:B17"/>
    <mergeCell ref="G5:G16"/>
    <mergeCell ref="G20:G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cp:lastPrinted>2013-12-19T06:39:44Z</cp:lastPrinted>
  <dcterms:created xsi:type="dcterms:W3CDTF">2013-12-19T05:51:28Z</dcterms:created>
  <dcterms:modified xsi:type="dcterms:W3CDTF">2013-12-19T07:03:40Z</dcterms:modified>
</cp:coreProperties>
</file>