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8160" windowWidth="19095" windowHeight="84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Sheet1!$AK$43</definedName>
  </definedNames>
  <calcPr calcId="144525"/>
</workbook>
</file>

<file path=xl/calcChain.xml><?xml version="1.0" encoding="utf-8"?>
<calcChain xmlns="http://schemas.openxmlformats.org/spreadsheetml/2006/main">
  <c r="D47" i="2" l="1"/>
  <c r="E47" i="2" s="1"/>
  <c r="F47" i="2" s="1"/>
  <c r="G47" i="2" s="1"/>
  <c r="H47" i="2" s="1"/>
  <c r="I47" i="2" s="1"/>
  <c r="J47" i="2" s="1"/>
  <c r="K47" i="2" s="1"/>
  <c r="L47" i="2" s="1"/>
  <c r="M47" i="2" s="1"/>
  <c r="N47" i="2" s="1"/>
  <c r="O47" i="2" s="1"/>
  <c r="P47" i="2" s="1"/>
  <c r="Q47" i="2" s="1"/>
  <c r="R47" i="2" s="1"/>
  <c r="S47" i="2" s="1"/>
  <c r="T47" i="2" s="1"/>
  <c r="U47" i="2" s="1"/>
  <c r="V47" i="2" s="1"/>
  <c r="W47" i="2" s="1"/>
  <c r="C47" i="2"/>
  <c r="E46" i="2"/>
  <c r="F46" i="2" s="1"/>
  <c r="G46" i="2" s="1"/>
  <c r="H46" i="2" s="1"/>
  <c r="I46" i="2" s="1"/>
  <c r="J46" i="2" s="1"/>
  <c r="K46" i="2" s="1"/>
  <c r="L46" i="2" s="1"/>
  <c r="M46" i="2" s="1"/>
  <c r="N46" i="2" s="1"/>
  <c r="O46" i="2" s="1"/>
  <c r="P46" i="2" s="1"/>
  <c r="Q46" i="2" s="1"/>
  <c r="R46" i="2" s="1"/>
  <c r="F45" i="2"/>
  <c r="G45" i="2" s="1"/>
  <c r="H45" i="2" s="1"/>
  <c r="I45" i="2" s="1"/>
  <c r="J45" i="2" s="1"/>
  <c r="K45" i="2" s="1"/>
  <c r="E45" i="2"/>
  <c r="E44" i="2"/>
  <c r="F44" i="2" s="1"/>
  <c r="G44" i="2" s="1"/>
  <c r="H44" i="2" s="1"/>
  <c r="I44" i="2" s="1"/>
  <c r="J44" i="2" s="1"/>
  <c r="K44" i="2" s="1"/>
  <c r="L44" i="2" s="1"/>
  <c r="M44" i="2" s="1"/>
  <c r="N44" i="2" s="1"/>
  <c r="O44" i="2" s="1"/>
  <c r="P44" i="2" s="1"/>
  <c r="Q44" i="2" s="1"/>
  <c r="R44" i="2" s="1"/>
  <c r="F43" i="2"/>
  <c r="G43" i="2" s="1"/>
  <c r="H43" i="2" s="1"/>
  <c r="I43" i="2" s="1"/>
  <c r="J43" i="2" s="1"/>
  <c r="K43" i="2" s="1"/>
  <c r="L43" i="2" s="1"/>
  <c r="M43" i="2" s="1"/>
  <c r="N43" i="2" s="1"/>
  <c r="O43" i="2" s="1"/>
  <c r="P43" i="2" s="1"/>
  <c r="Q43" i="2" s="1"/>
  <c r="R43" i="2" s="1"/>
  <c r="E43" i="2"/>
  <c r="E42" i="2"/>
  <c r="F42" i="2" s="1"/>
  <c r="G42" i="2" s="1"/>
  <c r="H42" i="2" s="1"/>
  <c r="I42" i="2" s="1"/>
  <c r="J42" i="2" s="1"/>
  <c r="K42" i="2" s="1"/>
  <c r="L42" i="2" s="1"/>
  <c r="M42" i="2" s="1"/>
  <c r="N42" i="2" s="1"/>
  <c r="O42" i="2" s="1"/>
  <c r="P42" i="2" s="1"/>
  <c r="Q42" i="2" s="1"/>
  <c r="R42" i="2" s="1"/>
  <c r="F41" i="2"/>
  <c r="G41" i="2" s="1"/>
  <c r="H41" i="2" s="1"/>
  <c r="I41" i="2" s="1"/>
  <c r="J41" i="2" s="1"/>
  <c r="K41" i="2" s="1"/>
  <c r="L41" i="2" s="1"/>
  <c r="M41" i="2" s="1"/>
  <c r="N41" i="2" s="1"/>
  <c r="O41" i="2" s="1"/>
  <c r="P41" i="2" s="1"/>
  <c r="Q41" i="2" s="1"/>
  <c r="E41" i="2"/>
  <c r="E40" i="2"/>
  <c r="F40" i="2" s="1"/>
  <c r="G40" i="2" s="1"/>
  <c r="H40" i="2" s="1"/>
  <c r="I40" i="2" s="1"/>
  <c r="J40" i="2" s="1"/>
  <c r="K40" i="2" s="1"/>
  <c r="L40" i="2" s="1"/>
  <c r="M40" i="2" s="1"/>
  <c r="N40" i="2" s="1"/>
  <c r="O40" i="2" s="1"/>
  <c r="P40" i="2" s="1"/>
  <c r="Q40" i="2" s="1"/>
  <c r="R40" i="2" s="1"/>
  <c r="S40" i="2" s="1"/>
  <c r="T40" i="2" s="1"/>
  <c r="U40" i="2" s="1"/>
  <c r="V40" i="2" s="1"/>
  <c r="W40" i="2" s="1"/>
  <c r="X40" i="2" s="1"/>
  <c r="F39" i="2"/>
  <c r="G39" i="2" s="1"/>
  <c r="H39" i="2" s="1"/>
  <c r="I39" i="2" s="1"/>
  <c r="J39" i="2" s="1"/>
  <c r="K39" i="2" s="1"/>
  <c r="L39" i="2" s="1"/>
  <c r="M39" i="2" s="1"/>
  <c r="N39" i="2" s="1"/>
  <c r="O39" i="2" s="1"/>
  <c r="P39" i="2" s="1"/>
  <c r="Q39" i="2" s="1"/>
  <c r="R39" i="2" s="1"/>
  <c r="S39" i="2" s="1"/>
  <c r="T39" i="2" s="1"/>
  <c r="U39" i="2" s="1"/>
  <c r="V39" i="2" s="1"/>
  <c r="W39" i="2" s="1"/>
  <c r="X39" i="2" s="1"/>
  <c r="E39" i="2"/>
  <c r="E38" i="2"/>
  <c r="F38" i="2" s="1"/>
  <c r="G38" i="2" s="1"/>
  <c r="H38" i="2" s="1"/>
  <c r="I38" i="2" s="1"/>
  <c r="J38" i="2" s="1"/>
  <c r="K38" i="2" s="1"/>
  <c r="L38" i="2" s="1"/>
  <c r="M38" i="2" s="1"/>
  <c r="N38" i="2" s="1"/>
  <c r="O38" i="2" s="1"/>
  <c r="P38" i="2" s="1"/>
  <c r="Q38" i="2" s="1"/>
  <c r="R38" i="2" s="1"/>
  <c r="S38" i="2" s="1"/>
  <c r="T38" i="2" s="1"/>
  <c r="U38" i="2" s="1"/>
  <c r="V38" i="2" s="1"/>
  <c r="W38" i="2" s="1"/>
  <c r="X38" i="2" s="1"/>
  <c r="F37" i="2"/>
  <c r="G37" i="2" s="1"/>
  <c r="H37" i="2" s="1"/>
  <c r="I37" i="2" s="1"/>
  <c r="J37" i="2" s="1"/>
  <c r="K37" i="2" s="1"/>
  <c r="L37" i="2" s="1"/>
  <c r="M37" i="2" s="1"/>
  <c r="N37" i="2" s="1"/>
  <c r="O37" i="2" s="1"/>
  <c r="P37" i="2" s="1"/>
  <c r="Q37" i="2" s="1"/>
  <c r="R37" i="2" s="1"/>
  <c r="S37" i="2" s="1"/>
  <c r="T37" i="2" s="1"/>
  <c r="U37" i="2" s="1"/>
  <c r="V37" i="2" s="1"/>
  <c r="W37" i="2" s="1"/>
  <c r="X37" i="2" s="1"/>
  <c r="E37" i="2"/>
  <c r="E36" i="2"/>
  <c r="F36" i="2" s="1"/>
  <c r="G36" i="2" s="1"/>
  <c r="H36" i="2" s="1"/>
  <c r="I36" i="2" s="1"/>
  <c r="J36" i="2" s="1"/>
  <c r="K36" i="2" s="1"/>
  <c r="L36" i="2" s="1"/>
  <c r="M36" i="2" s="1"/>
  <c r="N36" i="2" s="1"/>
  <c r="O36" i="2" s="1"/>
  <c r="P36" i="2" s="1"/>
  <c r="Q36" i="2" s="1"/>
  <c r="R36" i="2" s="1"/>
  <c r="S36" i="2" s="1"/>
  <c r="T36" i="2" s="1"/>
  <c r="U36" i="2" s="1"/>
  <c r="V36" i="2" s="1"/>
  <c r="W36" i="2" s="1"/>
  <c r="X36" i="2" s="1"/>
  <c r="F35" i="2"/>
  <c r="G35" i="2" s="1"/>
  <c r="H35" i="2" s="1"/>
  <c r="I35" i="2" s="1"/>
  <c r="J35" i="2" s="1"/>
  <c r="K35" i="2" s="1"/>
  <c r="L35" i="2" s="1"/>
  <c r="M35" i="2" s="1"/>
  <c r="N35" i="2" s="1"/>
  <c r="O35" i="2" s="1"/>
  <c r="P35" i="2" s="1"/>
  <c r="Q35" i="2" s="1"/>
  <c r="R35" i="2" s="1"/>
  <c r="S35" i="2" s="1"/>
  <c r="T35" i="2" s="1"/>
  <c r="U35" i="2" s="1"/>
  <c r="V35" i="2" s="1"/>
  <c r="W35" i="2" s="1"/>
  <c r="X35" i="2" s="1"/>
  <c r="E35" i="2"/>
  <c r="E34" i="2"/>
  <c r="F34" i="2" s="1"/>
  <c r="G34" i="2" s="1"/>
  <c r="H34" i="2" s="1"/>
  <c r="I34" i="2" s="1"/>
  <c r="J34" i="2" s="1"/>
  <c r="K34" i="2" s="1"/>
  <c r="L34" i="2" s="1"/>
  <c r="M34" i="2" s="1"/>
  <c r="N34" i="2" s="1"/>
  <c r="O34" i="2" s="1"/>
  <c r="P34" i="2" s="1"/>
  <c r="Q34" i="2" s="1"/>
  <c r="R34" i="2" s="1"/>
  <c r="S34" i="2" s="1"/>
  <c r="T34" i="2" s="1"/>
  <c r="U34" i="2" s="1"/>
  <c r="V34" i="2" s="1"/>
  <c r="W34" i="2" s="1"/>
  <c r="X34" i="2" s="1"/>
  <c r="Y34" i="2" s="1"/>
  <c r="Z34" i="2" s="1"/>
  <c r="AA34" i="2" s="1"/>
  <c r="AB34" i="2" s="1"/>
  <c r="AC34" i="2" s="1"/>
  <c r="AD34" i="2" s="1"/>
  <c r="AE34" i="2" s="1"/>
  <c r="AF34" i="2" s="1"/>
  <c r="AG34" i="2" s="1"/>
  <c r="AH34" i="2" s="1"/>
  <c r="E33" i="2"/>
  <c r="F33" i="2" s="1"/>
  <c r="G33" i="2" s="1"/>
  <c r="H33" i="2" s="1"/>
  <c r="I33" i="2" s="1"/>
  <c r="J33" i="2" s="1"/>
  <c r="K33" i="2" s="1"/>
  <c r="L33" i="2" s="1"/>
  <c r="M33" i="2" s="1"/>
  <c r="N33" i="2" s="1"/>
  <c r="O33" i="2" s="1"/>
  <c r="P33" i="2" s="1"/>
  <c r="Q33" i="2" s="1"/>
  <c r="R33" i="2" s="1"/>
  <c r="S33" i="2" s="1"/>
  <c r="T33" i="2" s="1"/>
  <c r="U33" i="2" s="1"/>
  <c r="V33" i="2" s="1"/>
  <c r="W33" i="2" s="1"/>
  <c r="X33" i="2" s="1"/>
  <c r="Y33" i="2" s="1"/>
  <c r="Z33" i="2" s="1"/>
  <c r="AA33" i="2" s="1"/>
  <c r="AB33" i="2" s="1"/>
  <c r="AC33" i="2" s="1"/>
  <c r="AD33" i="2" s="1"/>
  <c r="AE33" i="2" s="1"/>
  <c r="AF33" i="2" s="1"/>
  <c r="AG33" i="2" s="1"/>
  <c r="AH33" i="2" s="1"/>
  <c r="E32" i="2"/>
  <c r="F32" i="2" s="1"/>
  <c r="G32" i="2" s="1"/>
  <c r="H32" i="2" s="1"/>
  <c r="I32" i="2" s="1"/>
  <c r="J32" i="2" s="1"/>
  <c r="K32" i="2" s="1"/>
  <c r="L32" i="2" s="1"/>
  <c r="M32" i="2" s="1"/>
  <c r="N32" i="2" s="1"/>
  <c r="O32" i="2" s="1"/>
  <c r="P32" i="2" s="1"/>
  <c r="Q32" i="2" s="1"/>
  <c r="R32" i="2" s="1"/>
  <c r="S32" i="2" s="1"/>
  <c r="T32" i="2" s="1"/>
  <c r="U32" i="2" s="1"/>
  <c r="V32" i="2" s="1"/>
  <c r="W32" i="2" s="1"/>
  <c r="X32" i="2" s="1"/>
  <c r="Y32" i="2" s="1"/>
  <c r="Z32" i="2" s="1"/>
  <c r="AA32" i="2" s="1"/>
  <c r="AB32" i="2" s="1"/>
  <c r="AC32" i="2" s="1"/>
  <c r="AD32" i="2" s="1"/>
  <c r="AE32" i="2" s="1"/>
  <c r="AF32" i="2" s="1"/>
  <c r="AG32" i="2" s="1"/>
  <c r="AH32" i="2" s="1"/>
  <c r="E31" i="2"/>
  <c r="F31" i="2" s="1"/>
  <c r="G31" i="2" s="1"/>
  <c r="H31" i="2" s="1"/>
  <c r="I31" i="2" s="1"/>
  <c r="J31" i="2" s="1"/>
  <c r="K31" i="2" s="1"/>
  <c r="L31" i="2" s="1"/>
  <c r="M31" i="2" s="1"/>
  <c r="N31" i="2" s="1"/>
  <c r="O31" i="2" s="1"/>
  <c r="P31" i="2" s="1"/>
  <c r="Q31" i="2" s="1"/>
  <c r="R31" i="2" s="1"/>
  <c r="S31" i="2" s="1"/>
  <c r="T31" i="2" s="1"/>
  <c r="U31" i="2" s="1"/>
  <c r="V31" i="2" s="1"/>
  <c r="W31" i="2" s="1"/>
  <c r="X31" i="2" s="1"/>
  <c r="Y31" i="2" s="1"/>
  <c r="Z31" i="2" s="1"/>
  <c r="AA31" i="2" s="1"/>
  <c r="AB31" i="2" s="1"/>
  <c r="AC31" i="2" s="1"/>
  <c r="AD31" i="2" s="1"/>
  <c r="AE31" i="2" s="1"/>
  <c r="AF31" i="2" s="1"/>
  <c r="AG31" i="2" s="1"/>
  <c r="AH31" i="2" s="1"/>
  <c r="E30" i="2"/>
  <c r="F30" i="2" s="1"/>
  <c r="G30" i="2" s="1"/>
  <c r="H30" i="2" s="1"/>
  <c r="I30" i="2" s="1"/>
  <c r="J30" i="2" s="1"/>
  <c r="K30" i="2" s="1"/>
  <c r="L30" i="2" s="1"/>
  <c r="M30" i="2" s="1"/>
  <c r="N30" i="2" s="1"/>
  <c r="O30" i="2" s="1"/>
  <c r="P30" i="2" s="1"/>
  <c r="Q30" i="2" s="1"/>
  <c r="R30" i="2" s="1"/>
  <c r="S30" i="2" s="1"/>
  <c r="T30" i="2" s="1"/>
  <c r="U30" i="2" s="1"/>
  <c r="V30" i="2" s="1"/>
  <c r="W30" i="2" s="1"/>
  <c r="X30" i="2" s="1"/>
  <c r="Y30" i="2" s="1"/>
  <c r="Z30" i="2" s="1"/>
  <c r="AA30" i="2" s="1"/>
  <c r="AB30" i="2" s="1"/>
  <c r="AC30" i="2" s="1"/>
  <c r="AD30" i="2" s="1"/>
  <c r="AE30" i="2" s="1"/>
  <c r="AF30" i="2" s="1"/>
  <c r="AG30" i="2" s="1"/>
  <c r="AH30" i="2" s="1"/>
  <c r="E29" i="2"/>
  <c r="F29" i="2" s="1"/>
  <c r="G29" i="2" s="1"/>
  <c r="H29" i="2" s="1"/>
  <c r="I29" i="2" s="1"/>
  <c r="J29" i="2" s="1"/>
  <c r="K29" i="2" s="1"/>
  <c r="L29" i="2" s="1"/>
  <c r="M29" i="2" s="1"/>
  <c r="N29" i="2" s="1"/>
  <c r="O29" i="2" s="1"/>
  <c r="P29" i="2" s="1"/>
  <c r="Q29" i="2" s="1"/>
  <c r="R29" i="2" s="1"/>
  <c r="S29" i="2" s="1"/>
  <c r="T29" i="2" s="1"/>
  <c r="U29" i="2" s="1"/>
  <c r="V29" i="2" s="1"/>
  <c r="W29" i="2" s="1"/>
  <c r="X29" i="2" s="1"/>
  <c r="Y29" i="2" s="1"/>
  <c r="Z29" i="2" s="1"/>
  <c r="AA29" i="2" s="1"/>
  <c r="AB29" i="2" s="1"/>
  <c r="AC29" i="2" s="1"/>
  <c r="AD29" i="2" s="1"/>
  <c r="AE29" i="2" s="1"/>
  <c r="AF29" i="2" s="1"/>
  <c r="AG29" i="2" s="1"/>
  <c r="AH29" i="2" s="1"/>
  <c r="E28" i="2"/>
  <c r="F28" i="2" s="1"/>
  <c r="G28" i="2" s="1"/>
  <c r="H28" i="2" s="1"/>
  <c r="I28" i="2" s="1"/>
  <c r="J28" i="2" s="1"/>
  <c r="K28" i="2" s="1"/>
  <c r="L28" i="2" s="1"/>
  <c r="M28" i="2" s="1"/>
  <c r="N28" i="2" s="1"/>
  <c r="O28" i="2" s="1"/>
  <c r="P28" i="2" s="1"/>
  <c r="Q28" i="2" s="1"/>
  <c r="R28" i="2" s="1"/>
  <c r="S28" i="2" s="1"/>
  <c r="T28" i="2" s="1"/>
  <c r="U28" i="2" s="1"/>
  <c r="V28" i="2" s="1"/>
  <c r="W28" i="2" s="1"/>
  <c r="X28" i="2" s="1"/>
  <c r="Y28" i="2" s="1"/>
  <c r="Z28" i="2" s="1"/>
  <c r="AA28" i="2" s="1"/>
  <c r="AB28" i="2" s="1"/>
  <c r="AC28" i="2" s="1"/>
  <c r="AD28" i="2" s="1"/>
  <c r="AE28" i="2" s="1"/>
  <c r="AF28" i="2" s="1"/>
  <c r="AG28" i="2" s="1"/>
  <c r="AH28" i="2" s="1"/>
  <c r="E27" i="2"/>
  <c r="F27" i="2" s="1"/>
  <c r="G27" i="2" s="1"/>
  <c r="H27" i="2" s="1"/>
  <c r="I27" i="2" s="1"/>
  <c r="J27" i="2" s="1"/>
  <c r="K27" i="2" s="1"/>
  <c r="L27" i="2" s="1"/>
  <c r="M27" i="2" s="1"/>
  <c r="N27" i="2" s="1"/>
  <c r="O27" i="2" s="1"/>
  <c r="P27" i="2" s="1"/>
  <c r="Q27" i="2" s="1"/>
  <c r="R27" i="2" s="1"/>
  <c r="S27" i="2" s="1"/>
  <c r="T27" i="2" s="1"/>
  <c r="U27" i="2" s="1"/>
  <c r="V27" i="2" s="1"/>
  <c r="W27" i="2" s="1"/>
  <c r="X27" i="2" s="1"/>
  <c r="Y27" i="2" s="1"/>
  <c r="Z27" i="2" s="1"/>
  <c r="AA27" i="2" s="1"/>
  <c r="AB27" i="2" s="1"/>
  <c r="AC27" i="2" s="1"/>
  <c r="AD27" i="2" s="1"/>
  <c r="AE27" i="2" s="1"/>
  <c r="AF27" i="2" s="1"/>
  <c r="AG27" i="2" s="1"/>
  <c r="AH27" i="2" s="1"/>
  <c r="E26" i="2"/>
  <c r="F26" i="2" s="1"/>
  <c r="G26" i="2" s="1"/>
  <c r="H26" i="2" s="1"/>
  <c r="I26" i="2" s="1"/>
  <c r="J26" i="2" s="1"/>
  <c r="K26" i="2" s="1"/>
  <c r="L26" i="2" s="1"/>
  <c r="M26" i="2" s="1"/>
  <c r="N26" i="2" s="1"/>
  <c r="O26" i="2" s="1"/>
  <c r="P26" i="2" s="1"/>
  <c r="Q26" i="2" s="1"/>
  <c r="R26" i="2" s="1"/>
  <c r="S26" i="2" s="1"/>
  <c r="T26" i="2" s="1"/>
  <c r="U26" i="2" s="1"/>
  <c r="V26" i="2" s="1"/>
  <c r="W26" i="2" s="1"/>
  <c r="X26" i="2" s="1"/>
  <c r="Y26" i="2" s="1"/>
  <c r="Z26" i="2" s="1"/>
  <c r="AA26" i="2" s="1"/>
  <c r="AB26" i="2" s="1"/>
  <c r="AC26" i="2" s="1"/>
  <c r="AD26" i="2" s="1"/>
  <c r="AE26" i="2" s="1"/>
  <c r="AF26" i="2" s="1"/>
  <c r="AG26" i="2" s="1"/>
  <c r="AH26" i="2" s="1"/>
  <c r="F25" i="2"/>
  <c r="G25" i="2" s="1"/>
  <c r="H25" i="2" s="1"/>
  <c r="I25" i="2" s="1"/>
  <c r="J25" i="2" s="1"/>
  <c r="K25" i="2" s="1"/>
  <c r="L25" i="2" s="1"/>
  <c r="M25" i="2" s="1"/>
  <c r="N25" i="2" s="1"/>
  <c r="O25" i="2" s="1"/>
  <c r="P25" i="2" s="1"/>
  <c r="Q25" i="2" s="1"/>
  <c r="R25" i="2" s="1"/>
  <c r="S25" i="2" s="1"/>
  <c r="T25" i="2" s="1"/>
  <c r="U25" i="2" s="1"/>
  <c r="V25" i="2" s="1"/>
  <c r="W25" i="2" s="1"/>
  <c r="X25" i="2" s="1"/>
  <c r="Y25" i="2" s="1"/>
  <c r="Z25" i="2" s="1"/>
  <c r="AA25" i="2" s="1"/>
  <c r="AB25" i="2" s="1"/>
  <c r="AC25" i="2" s="1"/>
  <c r="AD25" i="2" s="1"/>
  <c r="AE25" i="2" s="1"/>
  <c r="AF25" i="2" s="1"/>
  <c r="AG25" i="2" s="1"/>
  <c r="AH25" i="2" s="1"/>
  <c r="E25" i="2"/>
  <c r="E24" i="2"/>
  <c r="F24" i="2" s="1"/>
  <c r="G24" i="2" s="1"/>
  <c r="H24" i="2" s="1"/>
  <c r="I24" i="2" s="1"/>
  <c r="J24" i="2" s="1"/>
  <c r="K24" i="2" s="1"/>
  <c r="L24" i="2" s="1"/>
  <c r="M24" i="2" s="1"/>
  <c r="N24" i="2" s="1"/>
  <c r="O24" i="2" s="1"/>
  <c r="P24" i="2" s="1"/>
  <c r="Q24" i="2" s="1"/>
  <c r="R24" i="2" s="1"/>
  <c r="S24" i="2" s="1"/>
  <c r="T24" i="2" s="1"/>
  <c r="U24" i="2" s="1"/>
  <c r="V24" i="2" s="1"/>
  <c r="W24" i="2" s="1"/>
  <c r="X24" i="2" s="1"/>
  <c r="Y24" i="2" s="1"/>
  <c r="Z24" i="2" s="1"/>
  <c r="AA24" i="2" s="1"/>
  <c r="AB24" i="2" s="1"/>
  <c r="AC24" i="2" s="1"/>
  <c r="AD24" i="2" s="1"/>
  <c r="AE24" i="2" s="1"/>
  <c r="AF24" i="2" s="1"/>
  <c r="AG24" i="2" s="1"/>
  <c r="AH24" i="2" s="1"/>
  <c r="F23" i="2"/>
  <c r="G23" i="2" s="1"/>
  <c r="H23" i="2" s="1"/>
  <c r="I23" i="2" s="1"/>
  <c r="J23" i="2" s="1"/>
  <c r="K23" i="2" s="1"/>
  <c r="L23" i="2" s="1"/>
  <c r="M23" i="2" s="1"/>
  <c r="N23" i="2" s="1"/>
  <c r="O23" i="2" s="1"/>
  <c r="P23" i="2" s="1"/>
  <c r="Q23" i="2" s="1"/>
  <c r="R23" i="2" s="1"/>
  <c r="S23" i="2" s="1"/>
  <c r="T23" i="2" s="1"/>
  <c r="U23" i="2" s="1"/>
  <c r="V23" i="2" s="1"/>
  <c r="W23" i="2" s="1"/>
  <c r="X23" i="2" s="1"/>
  <c r="Y23" i="2" s="1"/>
  <c r="Z23" i="2" s="1"/>
  <c r="AA23" i="2" s="1"/>
  <c r="AB23" i="2" s="1"/>
  <c r="AC23" i="2" s="1"/>
  <c r="AD23" i="2" s="1"/>
  <c r="AE23" i="2" s="1"/>
  <c r="AF23" i="2" s="1"/>
  <c r="AG23" i="2" s="1"/>
  <c r="AH23" i="2" s="1"/>
  <c r="E23" i="2"/>
  <c r="E22" i="2"/>
  <c r="F22" i="2" s="1"/>
  <c r="G22" i="2" s="1"/>
  <c r="H22" i="2" s="1"/>
  <c r="I22" i="2" s="1"/>
  <c r="J22" i="2" s="1"/>
  <c r="K22" i="2" s="1"/>
  <c r="L22" i="2" s="1"/>
  <c r="M22" i="2" s="1"/>
  <c r="N22" i="2" s="1"/>
  <c r="O22" i="2" s="1"/>
  <c r="P22" i="2" s="1"/>
  <c r="Q22" i="2" s="1"/>
  <c r="R22" i="2" s="1"/>
  <c r="S22" i="2" s="1"/>
  <c r="T22" i="2" s="1"/>
  <c r="U22" i="2" s="1"/>
  <c r="V22" i="2" s="1"/>
  <c r="W22" i="2" s="1"/>
  <c r="X22" i="2" s="1"/>
  <c r="Y22" i="2" s="1"/>
  <c r="Z22" i="2" s="1"/>
  <c r="AA22" i="2" s="1"/>
  <c r="AB22" i="2" s="1"/>
  <c r="AC22" i="2" s="1"/>
  <c r="AD22" i="2" s="1"/>
  <c r="AE22" i="2" s="1"/>
  <c r="AF22" i="2" s="1"/>
  <c r="AG22" i="2" s="1"/>
  <c r="AH22" i="2" s="1"/>
  <c r="F21" i="2"/>
  <c r="G21" i="2" s="1"/>
  <c r="H21" i="2" s="1"/>
  <c r="I21" i="2" s="1"/>
  <c r="J21" i="2" s="1"/>
  <c r="K21" i="2" s="1"/>
  <c r="L21" i="2" s="1"/>
  <c r="M21" i="2" s="1"/>
  <c r="N21" i="2" s="1"/>
  <c r="O21" i="2" s="1"/>
  <c r="P21" i="2" s="1"/>
  <c r="Q21" i="2" s="1"/>
  <c r="R21" i="2" s="1"/>
  <c r="S21" i="2" s="1"/>
  <c r="T21" i="2" s="1"/>
  <c r="U21" i="2" s="1"/>
  <c r="V21" i="2" s="1"/>
  <c r="W21" i="2" s="1"/>
  <c r="X21" i="2" s="1"/>
  <c r="Y21" i="2" s="1"/>
  <c r="Z21" i="2" s="1"/>
  <c r="AA21" i="2" s="1"/>
  <c r="AB21" i="2" s="1"/>
  <c r="AC21" i="2" s="1"/>
  <c r="AD21" i="2" s="1"/>
  <c r="AE21" i="2" s="1"/>
  <c r="AF21" i="2" s="1"/>
  <c r="AG21" i="2" s="1"/>
  <c r="AH21" i="2" s="1"/>
  <c r="E21" i="2"/>
  <c r="E20" i="2"/>
  <c r="F20" i="2" s="1"/>
  <c r="G20" i="2" s="1"/>
  <c r="H20" i="2" s="1"/>
  <c r="I20" i="2" s="1"/>
  <c r="J20" i="2" s="1"/>
  <c r="K20" i="2" s="1"/>
  <c r="L20" i="2" s="1"/>
  <c r="M20" i="2" s="1"/>
  <c r="N20" i="2" s="1"/>
  <c r="O20" i="2" s="1"/>
  <c r="P20" i="2" s="1"/>
  <c r="Q20" i="2" s="1"/>
  <c r="R20" i="2" s="1"/>
  <c r="S20" i="2" s="1"/>
  <c r="T20" i="2" s="1"/>
  <c r="U20" i="2" s="1"/>
  <c r="V20" i="2" s="1"/>
  <c r="W20" i="2" s="1"/>
  <c r="X20" i="2" s="1"/>
  <c r="Y20" i="2" s="1"/>
  <c r="Z20" i="2" s="1"/>
  <c r="AA20" i="2" s="1"/>
  <c r="AB20" i="2" s="1"/>
  <c r="AC20" i="2" s="1"/>
  <c r="AD20" i="2" s="1"/>
  <c r="AE20" i="2" s="1"/>
  <c r="AF20" i="2" s="1"/>
  <c r="AG20" i="2" s="1"/>
  <c r="AH20" i="2" s="1"/>
  <c r="F19" i="2"/>
  <c r="G19" i="2" s="1"/>
  <c r="H19" i="2" s="1"/>
  <c r="I19" i="2" s="1"/>
  <c r="J19" i="2" s="1"/>
  <c r="K19" i="2" s="1"/>
  <c r="L19" i="2" s="1"/>
  <c r="M19" i="2" s="1"/>
  <c r="N19" i="2" s="1"/>
  <c r="O19" i="2" s="1"/>
  <c r="P19" i="2" s="1"/>
  <c r="Q19" i="2" s="1"/>
  <c r="R19" i="2" s="1"/>
  <c r="S19" i="2" s="1"/>
  <c r="T19" i="2" s="1"/>
  <c r="U19" i="2" s="1"/>
  <c r="V19" i="2" s="1"/>
  <c r="W19" i="2" s="1"/>
  <c r="X19" i="2" s="1"/>
  <c r="Y19" i="2" s="1"/>
  <c r="Z19" i="2" s="1"/>
  <c r="AA19" i="2" s="1"/>
  <c r="AB19" i="2" s="1"/>
  <c r="AC19" i="2" s="1"/>
  <c r="AD19" i="2" s="1"/>
  <c r="AE19" i="2" s="1"/>
  <c r="AF19" i="2" s="1"/>
  <c r="AG19" i="2" s="1"/>
  <c r="AH19" i="2" s="1"/>
  <c r="E19" i="2"/>
  <c r="E18" i="2"/>
  <c r="F18" i="2" s="1"/>
  <c r="G18" i="2" s="1"/>
  <c r="H18" i="2" s="1"/>
  <c r="I18" i="2" s="1"/>
  <c r="J18" i="2" s="1"/>
  <c r="K18" i="2" s="1"/>
  <c r="L18" i="2" s="1"/>
  <c r="M18" i="2" s="1"/>
  <c r="N18" i="2" s="1"/>
  <c r="O18" i="2" s="1"/>
  <c r="P18" i="2" s="1"/>
  <c r="Q18" i="2" s="1"/>
  <c r="R18" i="2" s="1"/>
  <c r="S18" i="2" s="1"/>
  <c r="T18" i="2" s="1"/>
  <c r="U18" i="2" s="1"/>
  <c r="V18" i="2" s="1"/>
  <c r="W18" i="2" s="1"/>
  <c r="X18" i="2" s="1"/>
  <c r="Y18" i="2" s="1"/>
  <c r="Z18" i="2" s="1"/>
  <c r="AA18" i="2" s="1"/>
  <c r="AB18" i="2" s="1"/>
  <c r="AC18" i="2" s="1"/>
  <c r="AD18" i="2" s="1"/>
  <c r="AE18" i="2" s="1"/>
  <c r="AF18" i="2" s="1"/>
  <c r="AG18" i="2" s="1"/>
  <c r="AH18" i="2" s="1"/>
  <c r="E17" i="2"/>
  <c r="F17" i="2" s="1"/>
  <c r="G17" i="2" s="1"/>
  <c r="H17" i="2" s="1"/>
  <c r="I17" i="2" s="1"/>
  <c r="J17" i="2" s="1"/>
  <c r="K17" i="2" s="1"/>
  <c r="L17" i="2" s="1"/>
  <c r="M17" i="2" s="1"/>
  <c r="N17" i="2" s="1"/>
  <c r="O17" i="2" s="1"/>
  <c r="P17" i="2" s="1"/>
  <c r="Q17" i="2" s="1"/>
  <c r="R17" i="2" s="1"/>
  <c r="S17" i="2" s="1"/>
  <c r="T17" i="2" s="1"/>
  <c r="U17" i="2" s="1"/>
  <c r="V17" i="2" s="1"/>
  <c r="W17" i="2" s="1"/>
  <c r="X17" i="2" s="1"/>
  <c r="Y17" i="2" s="1"/>
  <c r="Z17" i="2" s="1"/>
  <c r="AA17" i="2" s="1"/>
  <c r="AB17" i="2" s="1"/>
  <c r="AC17" i="2" s="1"/>
  <c r="AD17" i="2" s="1"/>
  <c r="AE17" i="2" s="1"/>
  <c r="AF17" i="2" s="1"/>
  <c r="AG17" i="2" s="1"/>
  <c r="AH17" i="2" s="1"/>
  <c r="E16" i="2"/>
  <c r="F16" i="2" s="1"/>
  <c r="G16" i="2" s="1"/>
  <c r="H16" i="2" s="1"/>
  <c r="I16" i="2" s="1"/>
  <c r="J16" i="2" s="1"/>
  <c r="K16" i="2" s="1"/>
  <c r="L16" i="2" s="1"/>
  <c r="M16" i="2" s="1"/>
  <c r="N16" i="2" s="1"/>
  <c r="O16" i="2" s="1"/>
  <c r="P16" i="2" s="1"/>
  <c r="Q16" i="2" s="1"/>
  <c r="R16" i="2" s="1"/>
  <c r="S16" i="2" s="1"/>
  <c r="T16" i="2" s="1"/>
  <c r="U16" i="2" s="1"/>
  <c r="V16" i="2" s="1"/>
  <c r="W16" i="2" s="1"/>
  <c r="X16" i="2" s="1"/>
  <c r="Y16" i="2" s="1"/>
  <c r="Z16" i="2" s="1"/>
  <c r="AA16" i="2" s="1"/>
  <c r="AB16" i="2" s="1"/>
  <c r="AC16" i="2" s="1"/>
  <c r="AD16" i="2" s="1"/>
  <c r="AE16" i="2" s="1"/>
  <c r="AF16" i="2" s="1"/>
  <c r="AG16" i="2" s="1"/>
  <c r="AH16" i="2" s="1"/>
  <c r="E15" i="2"/>
  <c r="F15" i="2" s="1"/>
  <c r="G15" i="2" s="1"/>
  <c r="H15" i="2" s="1"/>
  <c r="I15" i="2" s="1"/>
  <c r="J15" i="2" s="1"/>
  <c r="K15" i="2" s="1"/>
  <c r="L15" i="2" s="1"/>
  <c r="M15" i="2" s="1"/>
  <c r="N15" i="2" s="1"/>
  <c r="O15" i="2" s="1"/>
  <c r="P15" i="2" s="1"/>
  <c r="Q15" i="2" s="1"/>
  <c r="R15" i="2" s="1"/>
  <c r="S15" i="2" s="1"/>
  <c r="T15" i="2" s="1"/>
  <c r="U15" i="2" s="1"/>
  <c r="V15" i="2" s="1"/>
  <c r="W15" i="2" s="1"/>
  <c r="X15" i="2" s="1"/>
  <c r="Y15" i="2" s="1"/>
  <c r="Z15" i="2" s="1"/>
  <c r="AA15" i="2" s="1"/>
  <c r="AB15" i="2" s="1"/>
  <c r="AC15" i="2" s="1"/>
  <c r="AD15" i="2" s="1"/>
  <c r="AE15" i="2" s="1"/>
  <c r="AF15" i="2" s="1"/>
  <c r="AG15" i="2" s="1"/>
  <c r="AH15" i="2" s="1"/>
  <c r="F14" i="2"/>
  <c r="G14" i="2" s="1"/>
  <c r="H14" i="2" s="1"/>
  <c r="I14" i="2" s="1"/>
  <c r="J14" i="2" s="1"/>
  <c r="K14" i="2" s="1"/>
  <c r="L14" i="2" s="1"/>
  <c r="M14" i="2" s="1"/>
  <c r="N14" i="2" s="1"/>
  <c r="O14" i="2" s="1"/>
  <c r="P14" i="2" s="1"/>
  <c r="Q14" i="2" s="1"/>
  <c r="R14" i="2" s="1"/>
  <c r="S14" i="2" s="1"/>
  <c r="T14" i="2" s="1"/>
  <c r="U14" i="2" s="1"/>
  <c r="V14" i="2" s="1"/>
  <c r="W14" i="2" s="1"/>
  <c r="X14" i="2" s="1"/>
  <c r="Y14" i="2" s="1"/>
  <c r="Z14" i="2" s="1"/>
  <c r="AA14" i="2" s="1"/>
  <c r="AB14" i="2" s="1"/>
  <c r="AC14" i="2" s="1"/>
  <c r="AD14" i="2" s="1"/>
  <c r="AE14" i="2" s="1"/>
  <c r="AF14" i="2" s="1"/>
  <c r="AG14" i="2" s="1"/>
  <c r="AH14" i="2" s="1"/>
  <c r="E14" i="2"/>
  <c r="E13" i="2"/>
  <c r="F13" i="2" s="1"/>
  <c r="G13" i="2" s="1"/>
  <c r="H13" i="2" s="1"/>
  <c r="I13" i="2" s="1"/>
  <c r="J13" i="2" s="1"/>
  <c r="K13" i="2" s="1"/>
  <c r="L13" i="2" s="1"/>
  <c r="M13" i="2" s="1"/>
  <c r="N13" i="2" s="1"/>
  <c r="O13" i="2" s="1"/>
  <c r="P13" i="2" s="1"/>
  <c r="Q13" i="2" s="1"/>
  <c r="R13" i="2" s="1"/>
  <c r="S13" i="2" s="1"/>
  <c r="T13" i="2" s="1"/>
  <c r="U13" i="2" s="1"/>
  <c r="V13" i="2" s="1"/>
  <c r="W13" i="2" s="1"/>
  <c r="X13" i="2" s="1"/>
  <c r="Y13" i="2" s="1"/>
  <c r="Z13" i="2" s="1"/>
  <c r="AA13" i="2" s="1"/>
  <c r="AB13" i="2" s="1"/>
  <c r="AC13" i="2" s="1"/>
  <c r="AD13" i="2" s="1"/>
  <c r="AE13" i="2" s="1"/>
  <c r="AF13" i="2" s="1"/>
  <c r="AG13" i="2" s="1"/>
  <c r="AH13" i="2" s="1"/>
  <c r="F12" i="2"/>
  <c r="G12" i="2" s="1"/>
  <c r="H12" i="2" s="1"/>
  <c r="I12" i="2" s="1"/>
  <c r="J12" i="2" s="1"/>
  <c r="K12" i="2" s="1"/>
  <c r="L12" i="2" s="1"/>
  <c r="M12" i="2" s="1"/>
  <c r="N12" i="2" s="1"/>
  <c r="O12" i="2" s="1"/>
  <c r="P12" i="2" s="1"/>
  <c r="Q12" i="2" s="1"/>
  <c r="R12" i="2" s="1"/>
  <c r="S12" i="2" s="1"/>
  <c r="T12" i="2" s="1"/>
  <c r="U12" i="2" s="1"/>
  <c r="V12" i="2" s="1"/>
  <c r="W12" i="2" s="1"/>
  <c r="X12" i="2" s="1"/>
  <c r="Y12" i="2" s="1"/>
  <c r="Z12" i="2" s="1"/>
  <c r="AA12" i="2" s="1"/>
  <c r="AB12" i="2" s="1"/>
  <c r="AC12" i="2" s="1"/>
  <c r="AD12" i="2" s="1"/>
  <c r="AE12" i="2" s="1"/>
  <c r="AF12" i="2" s="1"/>
  <c r="AG12" i="2" s="1"/>
  <c r="AH12" i="2" s="1"/>
  <c r="E12" i="2"/>
  <c r="E11" i="2"/>
  <c r="F11" i="2" s="1"/>
  <c r="G11" i="2" s="1"/>
  <c r="H11" i="2" s="1"/>
  <c r="I11" i="2" s="1"/>
  <c r="J11" i="2" s="1"/>
  <c r="K11" i="2" s="1"/>
  <c r="L11" i="2" s="1"/>
  <c r="M11" i="2" s="1"/>
  <c r="N11" i="2" s="1"/>
  <c r="O11" i="2" s="1"/>
  <c r="P11" i="2" s="1"/>
  <c r="Q11" i="2" s="1"/>
  <c r="R11" i="2" s="1"/>
  <c r="S11" i="2" s="1"/>
  <c r="T11" i="2" s="1"/>
  <c r="U11" i="2" s="1"/>
  <c r="V11" i="2" s="1"/>
  <c r="W11" i="2" s="1"/>
  <c r="X11" i="2" s="1"/>
  <c r="Y11" i="2" s="1"/>
  <c r="Z11" i="2" s="1"/>
  <c r="AA11" i="2" s="1"/>
  <c r="AB11" i="2" s="1"/>
  <c r="AC11" i="2" s="1"/>
  <c r="AD11" i="2" s="1"/>
  <c r="AE11" i="2" s="1"/>
  <c r="AF11" i="2" s="1"/>
  <c r="AG11" i="2" s="1"/>
  <c r="AH11" i="2" s="1"/>
  <c r="F10" i="2"/>
  <c r="G10" i="2" s="1"/>
  <c r="H10" i="2" s="1"/>
  <c r="I10" i="2" s="1"/>
  <c r="J10" i="2" s="1"/>
  <c r="K10" i="2" s="1"/>
  <c r="L10" i="2" s="1"/>
  <c r="M10" i="2" s="1"/>
  <c r="N10" i="2" s="1"/>
  <c r="O10" i="2" s="1"/>
  <c r="P10" i="2" s="1"/>
  <c r="Q10" i="2" s="1"/>
  <c r="R10" i="2" s="1"/>
  <c r="S10" i="2" s="1"/>
  <c r="T10" i="2" s="1"/>
  <c r="U10" i="2" s="1"/>
  <c r="V10" i="2" s="1"/>
  <c r="W10" i="2" s="1"/>
  <c r="X10" i="2" s="1"/>
  <c r="Y10" i="2" s="1"/>
  <c r="Z10" i="2" s="1"/>
  <c r="AA10" i="2" s="1"/>
  <c r="AB10" i="2" s="1"/>
  <c r="AC10" i="2" s="1"/>
  <c r="AD10" i="2" s="1"/>
  <c r="AE10" i="2" s="1"/>
  <c r="AF10" i="2" s="1"/>
  <c r="AG10" i="2" s="1"/>
  <c r="AH10" i="2" s="1"/>
  <c r="E10" i="2"/>
  <c r="E9" i="2"/>
  <c r="F9" i="2" s="1"/>
  <c r="G9" i="2" s="1"/>
  <c r="H9" i="2" s="1"/>
  <c r="I9" i="2" s="1"/>
  <c r="J9" i="2" s="1"/>
  <c r="K9" i="2" s="1"/>
  <c r="L9" i="2" s="1"/>
  <c r="M9" i="2" s="1"/>
  <c r="N9" i="2" s="1"/>
  <c r="O9" i="2" s="1"/>
  <c r="P9" i="2" s="1"/>
  <c r="Q9" i="2" s="1"/>
  <c r="R9" i="2" s="1"/>
  <c r="S9" i="2" s="1"/>
  <c r="T9" i="2" s="1"/>
  <c r="U9" i="2" s="1"/>
  <c r="V9" i="2" s="1"/>
  <c r="W9" i="2" s="1"/>
  <c r="X9" i="2" s="1"/>
  <c r="Y9" i="2" s="1"/>
  <c r="Z9" i="2" s="1"/>
  <c r="AA9" i="2" s="1"/>
  <c r="AB9" i="2" s="1"/>
  <c r="AC9" i="2" s="1"/>
  <c r="AD9" i="2" s="1"/>
  <c r="AE9" i="2" s="1"/>
  <c r="AF9" i="2" s="1"/>
  <c r="AG9" i="2" s="1"/>
  <c r="AH9" i="2" s="1"/>
  <c r="F8" i="2"/>
  <c r="G8" i="2" s="1"/>
  <c r="H8" i="2" s="1"/>
  <c r="I8" i="2" s="1"/>
  <c r="J8" i="2" s="1"/>
  <c r="K8" i="2" s="1"/>
  <c r="L8" i="2" s="1"/>
  <c r="M8" i="2" s="1"/>
  <c r="N8" i="2" s="1"/>
  <c r="O8" i="2" s="1"/>
  <c r="P8" i="2" s="1"/>
  <c r="Q8" i="2" s="1"/>
  <c r="R8" i="2" s="1"/>
  <c r="S8" i="2" s="1"/>
  <c r="T8" i="2" s="1"/>
  <c r="U8" i="2" s="1"/>
  <c r="V8" i="2" s="1"/>
  <c r="W8" i="2" s="1"/>
  <c r="X8" i="2" s="1"/>
  <c r="Y8" i="2" s="1"/>
  <c r="Z8" i="2" s="1"/>
  <c r="AA8" i="2" s="1"/>
  <c r="AB8" i="2" s="1"/>
  <c r="AC8" i="2" s="1"/>
  <c r="AD8" i="2" s="1"/>
  <c r="AE8" i="2" s="1"/>
  <c r="AF8" i="2" s="1"/>
  <c r="AG8" i="2" s="1"/>
  <c r="AH8" i="2" s="1"/>
  <c r="E8" i="2"/>
  <c r="E7" i="2"/>
  <c r="F7" i="2" s="1"/>
  <c r="G7" i="2" s="1"/>
  <c r="H7" i="2" s="1"/>
  <c r="I7" i="2" s="1"/>
  <c r="J7" i="2" s="1"/>
  <c r="K7" i="2" s="1"/>
  <c r="L7" i="2" s="1"/>
  <c r="M7" i="2" s="1"/>
  <c r="N7" i="2" s="1"/>
  <c r="O7" i="2" s="1"/>
  <c r="P7" i="2" s="1"/>
  <c r="Q7" i="2" s="1"/>
  <c r="R7" i="2" s="1"/>
  <c r="S7" i="2" s="1"/>
  <c r="T7" i="2" s="1"/>
  <c r="U7" i="2" s="1"/>
  <c r="V7" i="2" s="1"/>
  <c r="W7" i="2" s="1"/>
  <c r="X7" i="2" s="1"/>
  <c r="Y7" i="2" s="1"/>
  <c r="Z7" i="2" s="1"/>
  <c r="AA7" i="2" s="1"/>
  <c r="AB7" i="2" s="1"/>
  <c r="AC7" i="2" s="1"/>
  <c r="AD7" i="2" s="1"/>
  <c r="AE7" i="2" s="1"/>
  <c r="AF7" i="2" s="1"/>
  <c r="AG7" i="2" s="1"/>
  <c r="AH7" i="2" s="1"/>
  <c r="E6" i="2"/>
  <c r="F6" i="2" s="1"/>
  <c r="G6" i="2" s="1"/>
  <c r="H6" i="2" s="1"/>
  <c r="I6" i="2" s="1"/>
  <c r="J6" i="2" s="1"/>
  <c r="K6" i="2" s="1"/>
  <c r="L6" i="2" s="1"/>
  <c r="M6" i="2" s="1"/>
  <c r="N6" i="2" s="1"/>
  <c r="O6" i="2" s="1"/>
  <c r="P6" i="2" s="1"/>
  <c r="Q6" i="2" s="1"/>
  <c r="R6" i="2" s="1"/>
  <c r="S6" i="2" s="1"/>
  <c r="T6" i="2" s="1"/>
  <c r="U6" i="2" s="1"/>
  <c r="V6" i="2" s="1"/>
  <c r="W6" i="2" s="1"/>
  <c r="X6" i="2" s="1"/>
  <c r="Y6" i="2" s="1"/>
  <c r="Z6" i="2" s="1"/>
  <c r="AA6" i="2" s="1"/>
  <c r="AB6" i="2" s="1"/>
  <c r="AC6" i="2" s="1"/>
  <c r="AD6" i="2" s="1"/>
  <c r="AE6" i="2" s="1"/>
  <c r="AF6" i="2" s="1"/>
  <c r="AG6" i="2" s="1"/>
  <c r="AH6" i="2" s="1"/>
  <c r="F5" i="2"/>
  <c r="G5" i="2" s="1"/>
  <c r="H5" i="2" s="1"/>
  <c r="I5" i="2" s="1"/>
  <c r="J5" i="2" s="1"/>
  <c r="K5" i="2" s="1"/>
  <c r="L5" i="2" s="1"/>
  <c r="M5" i="2" s="1"/>
  <c r="N5" i="2" s="1"/>
  <c r="O5" i="2" s="1"/>
  <c r="P5" i="2" s="1"/>
  <c r="Q5" i="2" s="1"/>
  <c r="R5" i="2" s="1"/>
  <c r="S5" i="2" s="1"/>
  <c r="T5" i="2" s="1"/>
  <c r="U5" i="2" s="1"/>
  <c r="V5" i="2" s="1"/>
  <c r="W5" i="2" s="1"/>
  <c r="X5" i="2" s="1"/>
  <c r="Y5" i="2" s="1"/>
  <c r="Z5" i="2" s="1"/>
  <c r="AA5" i="2" s="1"/>
  <c r="AB5" i="2" s="1"/>
  <c r="AC5" i="2" s="1"/>
  <c r="AD5" i="2" s="1"/>
  <c r="AE5" i="2" s="1"/>
  <c r="AF5" i="2" s="1"/>
  <c r="AG5" i="2" s="1"/>
  <c r="AH5" i="2" s="1"/>
  <c r="E5" i="2"/>
  <c r="E4" i="2"/>
  <c r="F4" i="2" s="1"/>
  <c r="G4" i="2" s="1"/>
  <c r="H4" i="2" s="1"/>
  <c r="I4" i="2" s="1"/>
  <c r="J4" i="2" s="1"/>
  <c r="K4" i="2" s="1"/>
  <c r="L4" i="2" s="1"/>
  <c r="M4" i="2" s="1"/>
  <c r="N4" i="2" s="1"/>
  <c r="O4" i="2" s="1"/>
  <c r="P4" i="2" s="1"/>
  <c r="Q4" i="2" s="1"/>
  <c r="R4" i="2" s="1"/>
  <c r="S4" i="2" s="1"/>
  <c r="T4" i="2" s="1"/>
  <c r="U4" i="2" s="1"/>
  <c r="V4" i="2" s="1"/>
  <c r="W4" i="2" s="1"/>
  <c r="X4" i="2" s="1"/>
  <c r="Y4" i="2" s="1"/>
  <c r="Z4" i="2" s="1"/>
  <c r="AA4" i="2" s="1"/>
  <c r="AB4" i="2" s="1"/>
  <c r="AC4" i="2" s="1"/>
  <c r="AD4" i="2" s="1"/>
  <c r="AE4" i="2" s="1"/>
  <c r="AF4" i="2" s="1"/>
  <c r="AG4" i="2" s="1"/>
  <c r="AH4" i="2" s="1"/>
  <c r="F3" i="2"/>
  <c r="G3" i="2" s="1"/>
  <c r="H3" i="2" s="1"/>
  <c r="I3" i="2" s="1"/>
  <c r="J3" i="2" s="1"/>
  <c r="K3" i="2" s="1"/>
  <c r="L3" i="2" s="1"/>
  <c r="M3" i="2" s="1"/>
  <c r="N3" i="2" s="1"/>
  <c r="O3" i="2" s="1"/>
  <c r="P3" i="2" s="1"/>
  <c r="Q3" i="2" s="1"/>
  <c r="R3" i="2" s="1"/>
  <c r="S3" i="2" s="1"/>
  <c r="T3" i="2" s="1"/>
  <c r="U3" i="2" s="1"/>
  <c r="V3" i="2" s="1"/>
  <c r="W3" i="2" s="1"/>
  <c r="X3" i="2" s="1"/>
  <c r="Y3" i="2" s="1"/>
  <c r="Z3" i="2" s="1"/>
  <c r="AA3" i="2" s="1"/>
  <c r="AB3" i="2" s="1"/>
  <c r="AC3" i="2" s="1"/>
  <c r="AD3" i="2" s="1"/>
  <c r="AE3" i="2" s="1"/>
  <c r="AF3" i="2" s="1"/>
  <c r="AG3" i="2" s="1"/>
  <c r="AH3" i="2" s="1"/>
  <c r="E3" i="2"/>
  <c r="F2" i="2"/>
  <c r="G2" i="2" s="1"/>
  <c r="H2" i="2" s="1"/>
  <c r="I2" i="2" s="1"/>
  <c r="J2" i="2" s="1"/>
  <c r="K2" i="2" s="1"/>
  <c r="L2" i="2" s="1"/>
  <c r="M2" i="2" s="1"/>
  <c r="N2" i="2" s="1"/>
  <c r="O2" i="2" s="1"/>
  <c r="P2" i="2" s="1"/>
  <c r="Q2" i="2" s="1"/>
  <c r="R2" i="2" s="1"/>
  <c r="S2" i="2" s="1"/>
  <c r="T2" i="2" s="1"/>
  <c r="U2" i="2" s="1"/>
  <c r="V2" i="2" s="1"/>
  <c r="W2" i="2" s="1"/>
  <c r="X2" i="2" s="1"/>
  <c r="Y2" i="2" s="1"/>
  <c r="Z2" i="2" s="1"/>
  <c r="AA2" i="2" s="1"/>
  <c r="AB2" i="2" s="1"/>
  <c r="AC2" i="2" s="1"/>
  <c r="AD2" i="2" s="1"/>
  <c r="AE2" i="2" s="1"/>
  <c r="AF2" i="2" s="1"/>
  <c r="AG2" i="2" s="1"/>
  <c r="AH2" i="2" s="1"/>
  <c r="I88" i="1"/>
  <c r="F102" i="1"/>
  <c r="G102" i="1" s="1"/>
  <c r="H102" i="1" s="1"/>
  <c r="I102" i="1" s="1"/>
  <c r="J102" i="1" s="1"/>
  <c r="K102" i="1" s="1"/>
  <c r="L102" i="1" s="1"/>
  <c r="M102" i="1" s="1"/>
  <c r="N102" i="1" s="1"/>
  <c r="O102" i="1" s="1"/>
  <c r="P102" i="1" s="1"/>
  <c r="Q102" i="1" s="1"/>
  <c r="R102" i="1" s="1"/>
  <c r="E102" i="1"/>
  <c r="E112" i="1"/>
  <c r="F112" i="1" s="1"/>
  <c r="G112" i="1" s="1"/>
  <c r="H112" i="1" s="1"/>
  <c r="I112" i="1" s="1"/>
  <c r="J112" i="1" s="1"/>
  <c r="K112" i="1" s="1"/>
  <c r="L112" i="1" s="1"/>
  <c r="M112" i="1" s="1"/>
  <c r="N112" i="1" s="1"/>
  <c r="O112" i="1" s="1"/>
  <c r="P112" i="1" s="1"/>
  <c r="Q112" i="1" s="1"/>
  <c r="R112" i="1" s="1"/>
  <c r="F107" i="1"/>
  <c r="G107" i="1" s="1"/>
  <c r="H107" i="1" s="1"/>
  <c r="I107" i="1" s="1"/>
  <c r="J107" i="1" s="1"/>
  <c r="K107" i="1" s="1"/>
  <c r="L107" i="1" s="1"/>
  <c r="M107" i="1" s="1"/>
  <c r="N107" i="1" s="1"/>
  <c r="O107" i="1" s="1"/>
  <c r="P107" i="1" s="1"/>
  <c r="Q107" i="1" s="1"/>
  <c r="R107" i="1" s="1"/>
  <c r="E107" i="1"/>
  <c r="E97" i="1"/>
  <c r="F97" i="1" s="1"/>
  <c r="G97" i="1" s="1"/>
  <c r="H97" i="1" s="1"/>
  <c r="I97" i="1" s="1"/>
  <c r="J97" i="1" s="1"/>
  <c r="K97" i="1" s="1"/>
  <c r="L97" i="1" s="1"/>
  <c r="M97" i="1" s="1"/>
  <c r="N97" i="1" s="1"/>
  <c r="O97" i="1" s="1"/>
  <c r="P97" i="1" s="1"/>
  <c r="Q97" i="1" s="1"/>
  <c r="R97" i="1" s="1"/>
  <c r="S97" i="1" s="1"/>
  <c r="T97" i="1" s="1"/>
  <c r="U97" i="1" s="1"/>
  <c r="V97" i="1" s="1"/>
  <c r="W97" i="1" s="1"/>
  <c r="X97" i="1" s="1"/>
  <c r="F92" i="1"/>
  <c r="G92" i="1" s="1"/>
  <c r="H92" i="1" s="1"/>
  <c r="I92" i="1" s="1"/>
  <c r="J92" i="1" s="1"/>
  <c r="K92" i="1" s="1"/>
  <c r="L92" i="1" s="1"/>
  <c r="M92" i="1" s="1"/>
  <c r="N92" i="1" s="1"/>
  <c r="O92" i="1" s="1"/>
  <c r="P92" i="1" s="1"/>
  <c r="Q92" i="1" s="1"/>
  <c r="R92" i="1" s="1"/>
  <c r="S92" i="1" s="1"/>
  <c r="T92" i="1" s="1"/>
  <c r="U92" i="1" s="1"/>
  <c r="V92" i="1" s="1"/>
  <c r="W92" i="1" s="1"/>
  <c r="X92" i="1" s="1"/>
  <c r="E92" i="1"/>
  <c r="E87" i="1"/>
  <c r="F87" i="1" s="1"/>
  <c r="G87" i="1" s="1"/>
  <c r="H87" i="1" s="1"/>
  <c r="I87" i="1" s="1"/>
  <c r="J87" i="1" s="1"/>
  <c r="K87" i="1" s="1"/>
  <c r="L87" i="1" s="1"/>
  <c r="M87" i="1" s="1"/>
  <c r="N87" i="1" s="1"/>
  <c r="O87" i="1" s="1"/>
  <c r="P87" i="1" s="1"/>
  <c r="Q87" i="1" s="1"/>
  <c r="R87" i="1" s="1"/>
  <c r="S87" i="1" s="1"/>
  <c r="T87" i="1" s="1"/>
  <c r="U87" i="1" s="1"/>
  <c r="V87" i="1" s="1"/>
  <c r="W87" i="1" s="1"/>
  <c r="X87" i="1" s="1"/>
  <c r="F82" i="1"/>
  <c r="G82" i="1" s="1"/>
  <c r="H82" i="1" s="1"/>
  <c r="I82" i="1" s="1"/>
  <c r="J82" i="1" s="1"/>
  <c r="K82" i="1" s="1"/>
  <c r="L82" i="1" s="1"/>
  <c r="M82" i="1" s="1"/>
  <c r="N82" i="1" s="1"/>
  <c r="O82" i="1" s="1"/>
  <c r="P82" i="1" s="1"/>
  <c r="Q82" i="1" s="1"/>
  <c r="R82" i="1" s="1"/>
  <c r="S82" i="1" s="1"/>
  <c r="T82" i="1" s="1"/>
  <c r="U82" i="1" s="1"/>
  <c r="V82" i="1" s="1"/>
  <c r="W82" i="1" s="1"/>
  <c r="X82" i="1" s="1"/>
  <c r="Y82" i="1" s="1"/>
  <c r="Z82" i="1" s="1"/>
  <c r="AA82" i="1" s="1"/>
  <c r="AB82" i="1" s="1"/>
  <c r="AC82" i="1" s="1"/>
  <c r="AD82" i="1" s="1"/>
  <c r="AE82" i="1" s="1"/>
  <c r="AF82" i="1" s="1"/>
  <c r="AG82" i="1" s="1"/>
  <c r="AH82" i="1" s="1"/>
  <c r="E82" i="1"/>
  <c r="E77" i="1"/>
  <c r="F77" i="1" s="1"/>
  <c r="G77" i="1" s="1"/>
  <c r="H77" i="1" s="1"/>
  <c r="I77" i="1" s="1"/>
  <c r="J77" i="1" s="1"/>
  <c r="K77" i="1" s="1"/>
  <c r="L77" i="1" s="1"/>
  <c r="M77" i="1" s="1"/>
  <c r="N77" i="1" s="1"/>
  <c r="O77" i="1" s="1"/>
  <c r="P77" i="1" s="1"/>
  <c r="Q77" i="1" s="1"/>
  <c r="R77" i="1" s="1"/>
  <c r="S77" i="1" s="1"/>
  <c r="T77" i="1" s="1"/>
  <c r="U77" i="1" s="1"/>
  <c r="V77" i="1" s="1"/>
  <c r="W77" i="1" s="1"/>
  <c r="X77" i="1" s="1"/>
  <c r="Y77" i="1" s="1"/>
  <c r="Z77" i="1" s="1"/>
  <c r="AA77" i="1" s="1"/>
  <c r="AB77" i="1" s="1"/>
  <c r="AC77" i="1" s="1"/>
  <c r="AD77" i="1" s="1"/>
  <c r="AE77" i="1" s="1"/>
  <c r="AF77" i="1" s="1"/>
  <c r="AG77" i="1" s="1"/>
  <c r="AH77" i="1" s="1"/>
  <c r="E72" i="1"/>
  <c r="F72" i="1" s="1"/>
  <c r="G72" i="1" s="1"/>
  <c r="H72" i="1" s="1"/>
  <c r="I72" i="1" s="1"/>
  <c r="J72" i="1" s="1"/>
  <c r="K72" i="1" s="1"/>
  <c r="L72" i="1" s="1"/>
  <c r="M72" i="1" s="1"/>
  <c r="N72" i="1" s="1"/>
  <c r="O72" i="1" s="1"/>
  <c r="P72" i="1" s="1"/>
  <c r="Q72" i="1" s="1"/>
  <c r="R72" i="1" s="1"/>
  <c r="S72" i="1" s="1"/>
  <c r="T72" i="1" s="1"/>
  <c r="U72" i="1" s="1"/>
  <c r="V72" i="1" s="1"/>
  <c r="W72" i="1" s="1"/>
  <c r="X72" i="1" s="1"/>
  <c r="Y72" i="1" s="1"/>
  <c r="Z72" i="1" s="1"/>
  <c r="AA72" i="1" s="1"/>
  <c r="AB72" i="1" s="1"/>
  <c r="AC72" i="1" s="1"/>
  <c r="AD72" i="1" s="1"/>
  <c r="AE72" i="1" s="1"/>
  <c r="AF72" i="1" s="1"/>
  <c r="AG72" i="1" s="1"/>
  <c r="AH72" i="1" s="1"/>
  <c r="G67" i="1"/>
  <c r="H67" i="1" s="1"/>
  <c r="I67" i="1" s="1"/>
  <c r="J67" i="1" s="1"/>
  <c r="K67" i="1" s="1"/>
  <c r="L67" i="1" s="1"/>
  <c r="M67" i="1" s="1"/>
  <c r="N67" i="1" s="1"/>
  <c r="O67" i="1" s="1"/>
  <c r="P67" i="1" s="1"/>
  <c r="Q67" i="1" s="1"/>
  <c r="R67" i="1" s="1"/>
  <c r="S67" i="1" s="1"/>
  <c r="T67" i="1" s="1"/>
  <c r="U67" i="1" s="1"/>
  <c r="V67" i="1" s="1"/>
  <c r="W67" i="1" s="1"/>
  <c r="X67" i="1" s="1"/>
  <c r="Y67" i="1" s="1"/>
  <c r="Z67" i="1" s="1"/>
  <c r="AA67" i="1" s="1"/>
  <c r="AB67" i="1" s="1"/>
  <c r="AC67" i="1" s="1"/>
  <c r="AD67" i="1" s="1"/>
  <c r="AE67" i="1" s="1"/>
  <c r="AF67" i="1" s="1"/>
  <c r="AG67" i="1" s="1"/>
  <c r="AH67" i="1" s="1"/>
  <c r="F67" i="1"/>
  <c r="E67" i="1"/>
  <c r="F62" i="1"/>
  <c r="G62" i="1" s="1"/>
  <c r="H62" i="1" s="1"/>
  <c r="I62" i="1" s="1"/>
  <c r="J62" i="1" s="1"/>
  <c r="K62" i="1" s="1"/>
  <c r="L62" i="1" s="1"/>
  <c r="M62" i="1" s="1"/>
  <c r="N62" i="1" s="1"/>
  <c r="O62" i="1" s="1"/>
  <c r="P62" i="1" s="1"/>
  <c r="Q62" i="1" s="1"/>
  <c r="R62" i="1" s="1"/>
  <c r="S62" i="1" s="1"/>
  <c r="T62" i="1" s="1"/>
  <c r="U62" i="1" s="1"/>
  <c r="V62" i="1" s="1"/>
  <c r="W62" i="1" s="1"/>
  <c r="X62" i="1" s="1"/>
  <c r="Y62" i="1" s="1"/>
  <c r="Z62" i="1" s="1"/>
  <c r="AA62" i="1" s="1"/>
  <c r="AB62" i="1" s="1"/>
  <c r="AC62" i="1" s="1"/>
  <c r="AD62" i="1" s="1"/>
  <c r="AE62" i="1" s="1"/>
  <c r="AF62" i="1" s="1"/>
  <c r="AG62" i="1" s="1"/>
  <c r="AH62" i="1" s="1"/>
  <c r="E62" i="1"/>
  <c r="E57" i="1"/>
  <c r="F57" i="1" s="1"/>
  <c r="G57" i="1" s="1"/>
  <c r="H57" i="1" s="1"/>
  <c r="I57" i="1" s="1"/>
  <c r="J57" i="1" s="1"/>
  <c r="K57" i="1" s="1"/>
  <c r="L57" i="1" s="1"/>
  <c r="M57" i="1" s="1"/>
  <c r="N57" i="1" s="1"/>
  <c r="O57" i="1" s="1"/>
  <c r="P57" i="1" s="1"/>
  <c r="Q57" i="1" s="1"/>
  <c r="R57" i="1" s="1"/>
  <c r="S57" i="1" s="1"/>
  <c r="T57" i="1" s="1"/>
  <c r="U57" i="1" s="1"/>
  <c r="V57" i="1" s="1"/>
  <c r="W57" i="1" s="1"/>
  <c r="X57" i="1" s="1"/>
  <c r="Y57" i="1" s="1"/>
  <c r="Z57" i="1" s="1"/>
  <c r="AA57" i="1" s="1"/>
  <c r="AB57" i="1" s="1"/>
  <c r="AC57" i="1" s="1"/>
  <c r="AD57" i="1" s="1"/>
  <c r="AE57" i="1" s="1"/>
  <c r="AF57" i="1" s="1"/>
  <c r="AG57" i="1" s="1"/>
  <c r="AH57" i="1" s="1"/>
  <c r="F52" i="1"/>
  <c r="G52" i="1" s="1"/>
  <c r="H52" i="1" s="1"/>
  <c r="I52" i="1" s="1"/>
  <c r="J52" i="1" s="1"/>
  <c r="K52" i="1" s="1"/>
  <c r="L52" i="1" s="1"/>
  <c r="M52" i="1" s="1"/>
  <c r="N52" i="1" s="1"/>
  <c r="O52" i="1" s="1"/>
  <c r="P52" i="1" s="1"/>
  <c r="Q52" i="1" s="1"/>
  <c r="R52" i="1" s="1"/>
  <c r="S52" i="1" s="1"/>
  <c r="T52" i="1" s="1"/>
  <c r="U52" i="1" s="1"/>
  <c r="V52" i="1" s="1"/>
  <c r="W52" i="1" s="1"/>
  <c r="X52" i="1" s="1"/>
  <c r="Y52" i="1" s="1"/>
  <c r="Z52" i="1" s="1"/>
  <c r="AA52" i="1" s="1"/>
  <c r="AB52" i="1" s="1"/>
  <c r="AC52" i="1" s="1"/>
  <c r="AD52" i="1" s="1"/>
  <c r="AE52" i="1" s="1"/>
  <c r="AF52" i="1" s="1"/>
  <c r="AG52" i="1" s="1"/>
  <c r="AH52" i="1" s="1"/>
  <c r="E52" i="1"/>
  <c r="F47" i="1"/>
  <c r="G47" i="1" s="1"/>
  <c r="H47" i="1" s="1"/>
  <c r="I47" i="1" s="1"/>
  <c r="J47" i="1" s="1"/>
  <c r="K47" i="1" s="1"/>
  <c r="L47" i="1" s="1"/>
  <c r="M47" i="1" s="1"/>
  <c r="N47" i="1" s="1"/>
  <c r="O47" i="1" s="1"/>
  <c r="P47" i="1" s="1"/>
  <c r="Q47" i="1" s="1"/>
  <c r="R47" i="1" s="1"/>
  <c r="S47" i="1" s="1"/>
  <c r="T47" i="1" s="1"/>
  <c r="U47" i="1" s="1"/>
  <c r="V47" i="1" s="1"/>
  <c r="W47" i="1" s="1"/>
  <c r="X47" i="1" s="1"/>
  <c r="Y47" i="1" s="1"/>
  <c r="Z47" i="1" s="1"/>
  <c r="AA47" i="1" s="1"/>
  <c r="AB47" i="1" s="1"/>
  <c r="AC47" i="1" s="1"/>
  <c r="AD47" i="1" s="1"/>
  <c r="AE47" i="1" s="1"/>
  <c r="AF47" i="1" s="1"/>
  <c r="AG47" i="1" s="1"/>
  <c r="AH47" i="1" s="1"/>
  <c r="E47" i="1"/>
  <c r="E42" i="1"/>
  <c r="F42" i="1" s="1"/>
  <c r="G42" i="1" s="1"/>
  <c r="H42" i="1" s="1"/>
  <c r="I42" i="1" s="1"/>
  <c r="J42" i="1" s="1"/>
  <c r="K42" i="1" s="1"/>
  <c r="L42" i="1" s="1"/>
  <c r="M42" i="1" s="1"/>
  <c r="N42" i="1" s="1"/>
  <c r="O42" i="1" s="1"/>
  <c r="P42" i="1" s="1"/>
  <c r="Q42" i="1" s="1"/>
  <c r="R42" i="1" s="1"/>
  <c r="S42" i="1" s="1"/>
  <c r="T42" i="1" s="1"/>
  <c r="U42" i="1" s="1"/>
  <c r="V42" i="1" s="1"/>
  <c r="W42" i="1" s="1"/>
  <c r="X42" i="1" s="1"/>
  <c r="Y42" i="1" s="1"/>
  <c r="Z42" i="1" s="1"/>
  <c r="AA42" i="1" s="1"/>
  <c r="AB42" i="1" s="1"/>
  <c r="AC42" i="1" s="1"/>
  <c r="AD42" i="1" s="1"/>
  <c r="AE42" i="1" s="1"/>
  <c r="AF42" i="1" s="1"/>
  <c r="AG42" i="1" s="1"/>
  <c r="AH42" i="1" s="1"/>
  <c r="G37" i="1"/>
  <c r="H37" i="1" s="1"/>
  <c r="I37" i="1" s="1"/>
  <c r="J37" i="1" s="1"/>
  <c r="K37" i="1" s="1"/>
  <c r="L37" i="1" s="1"/>
  <c r="M37" i="1" s="1"/>
  <c r="N37" i="1" s="1"/>
  <c r="O37" i="1" s="1"/>
  <c r="P37" i="1" s="1"/>
  <c r="Q37" i="1" s="1"/>
  <c r="R37" i="1" s="1"/>
  <c r="S37" i="1" s="1"/>
  <c r="T37" i="1" s="1"/>
  <c r="U37" i="1" s="1"/>
  <c r="V37" i="1" s="1"/>
  <c r="W37" i="1" s="1"/>
  <c r="X37" i="1" s="1"/>
  <c r="Y37" i="1" s="1"/>
  <c r="Z37" i="1" s="1"/>
  <c r="AA37" i="1" s="1"/>
  <c r="AB37" i="1" s="1"/>
  <c r="AC37" i="1" s="1"/>
  <c r="AD37" i="1" s="1"/>
  <c r="AE37" i="1" s="1"/>
  <c r="AF37" i="1" s="1"/>
  <c r="AG37" i="1" s="1"/>
  <c r="AH37" i="1" s="1"/>
  <c r="F37" i="1"/>
  <c r="E37" i="1"/>
  <c r="E32" i="1"/>
  <c r="F32" i="1" s="1"/>
  <c r="G32" i="1" s="1"/>
  <c r="H32" i="1" s="1"/>
  <c r="I32" i="1" s="1"/>
  <c r="J32" i="1" s="1"/>
  <c r="K32" i="1" s="1"/>
  <c r="L32" i="1" s="1"/>
  <c r="M32" i="1" s="1"/>
  <c r="N32" i="1" s="1"/>
  <c r="O32" i="1" s="1"/>
  <c r="P32" i="1" s="1"/>
  <c r="Q32" i="1" s="1"/>
  <c r="R32" i="1" s="1"/>
  <c r="S32" i="1" s="1"/>
  <c r="T32" i="1" s="1"/>
  <c r="U32" i="1" s="1"/>
  <c r="V32" i="1" s="1"/>
  <c r="W32" i="1" s="1"/>
  <c r="X32" i="1" s="1"/>
  <c r="Y32" i="1" s="1"/>
  <c r="Z32" i="1" s="1"/>
  <c r="AA32" i="1" s="1"/>
  <c r="AB32" i="1" s="1"/>
  <c r="AC32" i="1" s="1"/>
  <c r="AD32" i="1" s="1"/>
  <c r="AE32" i="1" s="1"/>
  <c r="AF32" i="1" s="1"/>
  <c r="AG32" i="1" s="1"/>
  <c r="AH32" i="1" s="1"/>
  <c r="F27" i="1"/>
  <c r="G27" i="1" s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Y27" i="1" s="1"/>
  <c r="Z27" i="1" s="1"/>
  <c r="AA27" i="1" s="1"/>
  <c r="AB27" i="1" s="1"/>
  <c r="AC27" i="1" s="1"/>
  <c r="AD27" i="1" s="1"/>
  <c r="AE27" i="1" s="1"/>
  <c r="AF27" i="1" s="1"/>
  <c r="AG27" i="1" s="1"/>
  <c r="AH27" i="1" s="1"/>
  <c r="E27" i="1"/>
  <c r="E22" i="1"/>
  <c r="F22" i="1" s="1"/>
  <c r="G22" i="1" s="1"/>
  <c r="H22" i="1" s="1"/>
  <c r="I22" i="1" s="1"/>
  <c r="J22" i="1" s="1"/>
  <c r="K22" i="1" s="1"/>
  <c r="L22" i="1" s="1"/>
  <c r="M22" i="1" s="1"/>
  <c r="N22" i="1" s="1"/>
  <c r="O22" i="1" s="1"/>
  <c r="P22" i="1" s="1"/>
  <c r="Q22" i="1" s="1"/>
  <c r="R22" i="1" s="1"/>
  <c r="S22" i="1" s="1"/>
  <c r="T22" i="1" s="1"/>
  <c r="U22" i="1" s="1"/>
  <c r="V22" i="1" s="1"/>
  <c r="W22" i="1" s="1"/>
  <c r="X22" i="1" s="1"/>
  <c r="Y22" i="1" s="1"/>
  <c r="Z22" i="1" s="1"/>
  <c r="AA22" i="1" s="1"/>
  <c r="AB22" i="1" s="1"/>
  <c r="AC22" i="1" s="1"/>
  <c r="AD22" i="1" s="1"/>
  <c r="AE22" i="1" s="1"/>
  <c r="AF22" i="1" s="1"/>
  <c r="AG22" i="1" s="1"/>
  <c r="AH22" i="1" s="1"/>
  <c r="F17" i="1"/>
  <c r="G17" i="1" s="1"/>
  <c r="H17" i="1" s="1"/>
  <c r="I17" i="1" s="1"/>
  <c r="J17" i="1" s="1"/>
  <c r="K17" i="1" s="1"/>
  <c r="L17" i="1" s="1"/>
  <c r="M17" i="1" s="1"/>
  <c r="N17" i="1" s="1"/>
  <c r="O17" i="1" s="1"/>
  <c r="P17" i="1" s="1"/>
  <c r="Q17" i="1" s="1"/>
  <c r="R17" i="1" s="1"/>
  <c r="S17" i="1" s="1"/>
  <c r="T17" i="1" s="1"/>
  <c r="U17" i="1" s="1"/>
  <c r="V17" i="1" s="1"/>
  <c r="W17" i="1" s="1"/>
  <c r="X17" i="1" s="1"/>
  <c r="Y17" i="1" s="1"/>
  <c r="Z17" i="1" s="1"/>
  <c r="AA17" i="1" s="1"/>
  <c r="AB17" i="1" s="1"/>
  <c r="AC17" i="1" s="1"/>
  <c r="AD17" i="1" s="1"/>
  <c r="AE17" i="1" s="1"/>
  <c r="AF17" i="1" s="1"/>
  <c r="AG17" i="1" s="1"/>
  <c r="AH17" i="1" s="1"/>
  <c r="E29" i="1"/>
  <c r="E17" i="1"/>
  <c r="G12" i="1"/>
  <c r="H12" i="1" s="1"/>
  <c r="I12" i="1" s="1"/>
  <c r="J12" i="1" s="1"/>
  <c r="K12" i="1" s="1"/>
  <c r="L12" i="1" s="1"/>
  <c r="M12" i="1" s="1"/>
  <c r="N12" i="1" s="1"/>
  <c r="O12" i="1" s="1"/>
  <c r="P12" i="1" s="1"/>
  <c r="Q12" i="1" s="1"/>
  <c r="R12" i="1" s="1"/>
  <c r="S12" i="1" s="1"/>
  <c r="T12" i="1" s="1"/>
  <c r="U12" i="1" s="1"/>
  <c r="V12" i="1" s="1"/>
  <c r="W12" i="1" s="1"/>
  <c r="X12" i="1" s="1"/>
  <c r="Y12" i="1" s="1"/>
  <c r="Z12" i="1" s="1"/>
  <c r="AA12" i="1" s="1"/>
  <c r="AB12" i="1" s="1"/>
  <c r="AC12" i="1" s="1"/>
  <c r="AD12" i="1" s="1"/>
  <c r="AE12" i="1" s="1"/>
  <c r="AF12" i="1" s="1"/>
  <c r="AG12" i="1" s="1"/>
  <c r="AH12" i="1" s="1"/>
  <c r="F12" i="1"/>
  <c r="E12" i="1"/>
  <c r="E7" i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X7" i="1" s="1"/>
  <c r="Y7" i="1" s="1"/>
  <c r="Z7" i="1" s="1"/>
  <c r="AA7" i="1" s="1"/>
  <c r="AB7" i="1" s="1"/>
  <c r="AC7" i="1" s="1"/>
  <c r="AD7" i="1" s="1"/>
  <c r="AE7" i="1" s="1"/>
  <c r="AF7" i="1" s="1"/>
  <c r="AG7" i="1" s="1"/>
  <c r="AH7" i="1" s="1"/>
  <c r="E43" i="1"/>
  <c r="F43" i="1" s="1"/>
  <c r="G43" i="1" s="1"/>
  <c r="H43" i="1" s="1"/>
  <c r="I43" i="1" s="1"/>
  <c r="J43" i="1" s="1"/>
  <c r="K43" i="1" s="1"/>
  <c r="L43" i="1" s="1"/>
  <c r="M43" i="1" s="1"/>
  <c r="N43" i="1" s="1"/>
  <c r="O43" i="1" s="1"/>
  <c r="P43" i="1" s="1"/>
  <c r="Q43" i="1" s="1"/>
  <c r="R43" i="1" s="1"/>
  <c r="S43" i="1" s="1"/>
  <c r="T43" i="1" s="1"/>
  <c r="U43" i="1" s="1"/>
  <c r="V43" i="1" s="1"/>
  <c r="W43" i="1" s="1"/>
  <c r="X43" i="1" s="1"/>
  <c r="Y43" i="1" s="1"/>
  <c r="Z43" i="1" s="1"/>
  <c r="AA43" i="1" s="1"/>
  <c r="AB43" i="1" s="1"/>
  <c r="AC43" i="1" s="1"/>
  <c r="AD43" i="1" s="1"/>
  <c r="AE43" i="1" s="1"/>
  <c r="AF43" i="1" s="1"/>
  <c r="AG43" i="1" s="1"/>
  <c r="AH43" i="1" s="1"/>
  <c r="D113" i="1"/>
  <c r="E113" i="1" s="1"/>
  <c r="F113" i="1" s="1"/>
  <c r="G113" i="1" s="1"/>
  <c r="H113" i="1" s="1"/>
  <c r="I113" i="1" s="1"/>
  <c r="J113" i="1" s="1"/>
  <c r="K113" i="1" s="1"/>
  <c r="L113" i="1" s="1"/>
  <c r="M113" i="1" s="1"/>
  <c r="N113" i="1" s="1"/>
  <c r="O113" i="1" s="1"/>
  <c r="P113" i="1" s="1"/>
  <c r="Q113" i="1" s="1"/>
  <c r="R113" i="1" s="1"/>
  <c r="S113" i="1" s="1"/>
  <c r="T113" i="1" s="1"/>
  <c r="U113" i="1" s="1"/>
  <c r="V113" i="1" s="1"/>
  <c r="W113" i="1" s="1"/>
  <c r="X113" i="1" s="1"/>
  <c r="E63" i="1"/>
  <c r="E111" i="1"/>
  <c r="F111" i="1" s="1"/>
  <c r="G111" i="1" s="1"/>
  <c r="H111" i="1" s="1"/>
  <c r="I111" i="1" s="1"/>
  <c r="J111" i="1" s="1"/>
  <c r="K111" i="1" s="1"/>
  <c r="L111" i="1" s="1"/>
  <c r="M111" i="1" s="1"/>
  <c r="N111" i="1" s="1"/>
  <c r="O111" i="1" s="1"/>
  <c r="P111" i="1" s="1"/>
  <c r="Q111" i="1" s="1"/>
  <c r="R111" i="1" s="1"/>
  <c r="E110" i="1"/>
  <c r="F110" i="1" s="1"/>
  <c r="G110" i="1" s="1"/>
  <c r="H110" i="1" s="1"/>
  <c r="I110" i="1" s="1"/>
  <c r="J110" i="1" s="1"/>
  <c r="K110" i="1" s="1"/>
  <c r="L110" i="1" s="1"/>
  <c r="M110" i="1" s="1"/>
  <c r="N110" i="1" s="1"/>
  <c r="O110" i="1" s="1"/>
  <c r="P110" i="1" s="1"/>
  <c r="Q110" i="1" s="1"/>
  <c r="R110" i="1" s="1"/>
  <c r="E109" i="1"/>
  <c r="F109" i="1" s="1"/>
  <c r="G109" i="1" s="1"/>
  <c r="H109" i="1" s="1"/>
  <c r="I109" i="1" s="1"/>
  <c r="J109" i="1" s="1"/>
  <c r="K109" i="1" s="1"/>
  <c r="L109" i="1" s="1"/>
  <c r="M109" i="1" s="1"/>
  <c r="N109" i="1" s="1"/>
  <c r="O109" i="1" s="1"/>
  <c r="P109" i="1" s="1"/>
  <c r="Q109" i="1" s="1"/>
  <c r="R109" i="1" s="1"/>
  <c r="E108" i="1"/>
  <c r="F108" i="1" s="1"/>
  <c r="G108" i="1" s="1"/>
  <c r="H108" i="1" s="1"/>
  <c r="I108" i="1" s="1"/>
  <c r="J108" i="1" s="1"/>
  <c r="K108" i="1" s="1"/>
  <c r="L108" i="1" s="1"/>
  <c r="M108" i="1" s="1"/>
  <c r="N108" i="1" s="1"/>
  <c r="O108" i="1" s="1"/>
  <c r="P108" i="1" s="1"/>
  <c r="Q108" i="1" s="1"/>
  <c r="R108" i="1" s="1"/>
  <c r="E106" i="1"/>
  <c r="F106" i="1" s="1"/>
  <c r="G106" i="1" s="1"/>
  <c r="H106" i="1" s="1"/>
  <c r="I106" i="1" s="1"/>
  <c r="J106" i="1" s="1"/>
  <c r="K106" i="1" s="1"/>
  <c r="L106" i="1" s="1"/>
  <c r="M106" i="1" s="1"/>
  <c r="N106" i="1" s="1"/>
  <c r="O106" i="1" s="1"/>
  <c r="P106" i="1" s="1"/>
  <c r="Q106" i="1" s="1"/>
  <c r="R106" i="1" s="1"/>
  <c r="E105" i="1"/>
  <c r="F105" i="1" s="1"/>
  <c r="G105" i="1" s="1"/>
  <c r="H105" i="1" s="1"/>
  <c r="I105" i="1" s="1"/>
  <c r="J105" i="1" s="1"/>
  <c r="K105" i="1" s="1"/>
  <c r="L105" i="1" s="1"/>
  <c r="M105" i="1" s="1"/>
  <c r="N105" i="1" s="1"/>
  <c r="O105" i="1" s="1"/>
  <c r="P105" i="1" s="1"/>
  <c r="Q105" i="1" s="1"/>
  <c r="R105" i="1" s="1"/>
  <c r="E104" i="1"/>
  <c r="F104" i="1" s="1"/>
  <c r="G104" i="1" s="1"/>
  <c r="H104" i="1" s="1"/>
  <c r="I104" i="1" s="1"/>
  <c r="J104" i="1" s="1"/>
  <c r="K104" i="1" s="1"/>
  <c r="L104" i="1" s="1"/>
  <c r="M104" i="1" s="1"/>
  <c r="N104" i="1" s="1"/>
  <c r="O104" i="1" s="1"/>
  <c r="P104" i="1" s="1"/>
  <c r="Q104" i="1" s="1"/>
  <c r="R104" i="1" s="1"/>
  <c r="E103" i="1"/>
  <c r="F103" i="1" s="1"/>
  <c r="G103" i="1" s="1"/>
  <c r="H103" i="1" s="1"/>
  <c r="I103" i="1" s="1"/>
  <c r="J103" i="1" s="1"/>
  <c r="K103" i="1" s="1"/>
  <c r="L103" i="1" s="1"/>
  <c r="M103" i="1" s="1"/>
  <c r="N103" i="1" s="1"/>
  <c r="O103" i="1" s="1"/>
  <c r="P103" i="1" s="1"/>
  <c r="Q103" i="1" s="1"/>
  <c r="R103" i="1" s="1"/>
  <c r="E101" i="1"/>
  <c r="F101" i="1" s="1"/>
  <c r="G101" i="1" s="1"/>
  <c r="H101" i="1" s="1"/>
  <c r="I101" i="1" s="1"/>
  <c r="J101" i="1" s="1"/>
  <c r="K101" i="1" s="1"/>
  <c r="L101" i="1" s="1"/>
  <c r="M101" i="1" s="1"/>
  <c r="N101" i="1" s="1"/>
  <c r="O101" i="1" s="1"/>
  <c r="P101" i="1" s="1"/>
  <c r="Q101" i="1" s="1"/>
  <c r="R101" i="1" s="1"/>
  <c r="E100" i="1"/>
  <c r="F100" i="1" s="1"/>
  <c r="G100" i="1" s="1"/>
  <c r="H100" i="1" s="1"/>
  <c r="I100" i="1" s="1"/>
  <c r="J100" i="1" s="1"/>
  <c r="K100" i="1" s="1"/>
  <c r="L100" i="1" s="1"/>
  <c r="M100" i="1" s="1"/>
  <c r="N100" i="1" s="1"/>
  <c r="O100" i="1" s="1"/>
  <c r="P100" i="1" s="1"/>
  <c r="Q100" i="1" s="1"/>
  <c r="R100" i="1" s="1"/>
  <c r="E99" i="1"/>
  <c r="F99" i="1" s="1"/>
  <c r="G99" i="1" s="1"/>
  <c r="H99" i="1" s="1"/>
  <c r="I99" i="1" s="1"/>
  <c r="J99" i="1" s="1"/>
  <c r="K99" i="1" s="1"/>
  <c r="L99" i="1" s="1"/>
  <c r="M99" i="1" s="1"/>
  <c r="N99" i="1" s="1"/>
  <c r="O99" i="1" s="1"/>
  <c r="P99" i="1" s="1"/>
  <c r="Q99" i="1" s="1"/>
  <c r="R99" i="1" s="1"/>
  <c r="E98" i="1"/>
  <c r="F98" i="1" s="1"/>
  <c r="G98" i="1" s="1"/>
  <c r="H98" i="1" s="1"/>
  <c r="I98" i="1" s="1"/>
  <c r="J98" i="1" s="1"/>
  <c r="K98" i="1" s="1"/>
  <c r="L98" i="1" s="1"/>
  <c r="M98" i="1" s="1"/>
  <c r="N98" i="1" s="1"/>
  <c r="O98" i="1" s="1"/>
  <c r="P98" i="1" s="1"/>
  <c r="Q98" i="1" s="1"/>
  <c r="R98" i="1" s="1"/>
  <c r="E96" i="1"/>
  <c r="F96" i="1" s="1"/>
  <c r="G96" i="1" s="1"/>
  <c r="H96" i="1" s="1"/>
  <c r="I96" i="1" s="1"/>
  <c r="J96" i="1" s="1"/>
  <c r="K96" i="1" s="1"/>
  <c r="L96" i="1" s="1"/>
  <c r="M96" i="1" s="1"/>
  <c r="N96" i="1" s="1"/>
  <c r="O96" i="1" s="1"/>
  <c r="P96" i="1" s="1"/>
  <c r="Q96" i="1" s="1"/>
  <c r="R96" i="1" s="1"/>
  <c r="S96" i="1" s="1"/>
  <c r="T96" i="1" s="1"/>
  <c r="U96" i="1" s="1"/>
  <c r="E95" i="1"/>
  <c r="F95" i="1" s="1"/>
  <c r="G95" i="1" s="1"/>
  <c r="H95" i="1" s="1"/>
  <c r="I95" i="1" s="1"/>
  <c r="J95" i="1" s="1"/>
  <c r="K95" i="1" s="1"/>
  <c r="L95" i="1" s="1"/>
  <c r="M95" i="1" s="1"/>
  <c r="N95" i="1" s="1"/>
  <c r="O95" i="1" s="1"/>
  <c r="P95" i="1" s="1"/>
  <c r="Q95" i="1" s="1"/>
  <c r="R95" i="1" s="1"/>
  <c r="S95" i="1" s="1"/>
  <c r="T95" i="1" s="1"/>
  <c r="U95" i="1" s="1"/>
  <c r="V95" i="1" s="1"/>
  <c r="W95" i="1" s="1"/>
  <c r="X95" i="1" s="1"/>
  <c r="E94" i="1"/>
  <c r="F94" i="1" s="1"/>
  <c r="G94" i="1" s="1"/>
  <c r="H94" i="1" s="1"/>
  <c r="I94" i="1" s="1"/>
  <c r="J94" i="1" s="1"/>
  <c r="K94" i="1" s="1"/>
  <c r="L94" i="1" s="1"/>
  <c r="M94" i="1" s="1"/>
  <c r="N94" i="1" s="1"/>
  <c r="O94" i="1" s="1"/>
  <c r="P94" i="1" s="1"/>
  <c r="Q94" i="1" s="1"/>
  <c r="R94" i="1" s="1"/>
  <c r="S94" i="1" s="1"/>
  <c r="T94" i="1" s="1"/>
  <c r="U94" i="1" s="1"/>
  <c r="V94" i="1" s="1"/>
  <c r="W94" i="1" s="1"/>
  <c r="X94" i="1" s="1"/>
  <c r="E93" i="1"/>
  <c r="F93" i="1" s="1"/>
  <c r="G93" i="1" s="1"/>
  <c r="H93" i="1" s="1"/>
  <c r="I93" i="1" s="1"/>
  <c r="J93" i="1" s="1"/>
  <c r="K93" i="1" s="1"/>
  <c r="L93" i="1" s="1"/>
  <c r="M93" i="1" s="1"/>
  <c r="N93" i="1" s="1"/>
  <c r="O93" i="1" s="1"/>
  <c r="P93" i="1" s="1"/>
  <c r="Q93" i="1" s="1"/>
  <c r="R93" i="1" s="1"/>
  <c r="S93" i="1" s="1"/>
  <c r="T93" i="1" s="1"/>
  <c r="U93" i="1" s="1"/>
  <c r="V93" i="1" s="1"/>
  <c r="W93" i="1" s="1"/>
  <c r="X93" i="1" s="1"/>
  <c r="E91" i="1"/>
  <c r="F91" i="1" s="1"/>
  <c r="G91" i="1" s="1"/>
  <c r="H91" i="1" s="1"/>
  <c r="I91" i="1" s="1"/>
  <c r="J91" i="1" s="1"/>
  <c r="K91" i="1" s="1"/>
  <c r="L91" i="1" s="1"/>
  <c r="M91" i="1" s="1"/>
  <c r="N91" i="1" s="1"/>
  <c r="O91" i="1" s="1"/>
  <c r="P91" i="1" s="1"/>
  <c r="Q91" i="1" s="1"/>
  <c r="R91" i="1" s="1"/>
  <c r="S91" i="1" s="1"/>
  <c r="T91" i="1" s="1"/>
  <c r="U91" i="1" s="1"/>
  <c r="V91" i="1" s="1"/>
  <c r="W91" i="1" s="1"/>
  <c r="X91" i="1" s="1"/>
  <c r="E90" i="1"/>
  <c r="F90" i="1" s="1"/>
  <c r="G90" i="1" s="1"/>
  <c r="H90" i="1" s="1"/>
  <c r="I90" i="1" s="1"/>
  <c r="J90" i="1" s="1"/>
  <c r="K90" i="1" s="1"/>
  <c r="L90" i="1" s="1"/>
  <c r="M90" i="1" s="1"/>
  <c r="N90" i="1" s="1"/>
  <c r="O90" i="1" s="1"/>
  <c r="P90" i="1" s="1"/>
  <c r="Q90" i="1" s="1"/>
  <c r="R90" i="1" s="1"/>
  <c r="S90" i="1" s="1"/>
  <c r="T90" i="1" s="1"/>
  <c r="U90" i="1" s="1"/>
  <c r="V90" i="1" s="1"/>
  <c r="W90" i="1" s="1"/>
  <c r="X90" i="1" s="1"/>
  <c r="E89" i="1"/>
  <c r="F89" i="1" s="1"/>
  <c r="G89" i="1" s="1"/>
  <c r="H89" i="1" s="1"/>
  <c r="I89" i="1" s="1"/>
  <c r="J89" i="1" s="1"/>
  <c r="K89" i="1" s="1"/>
  <c r="L89" i="1" s="1"/>
  <c r="M89" i="1" s="1"/>
  <c r="N89" i="1" s="1"/>
  <c r="O89" i="1" s="1"/>
  <c r="P89" i="1" s="1"/>
  <c r="Q89" i="1" s="1"/>
  <c r="R89" i="1" s="1"/>
  <c r="S89" i="1" s="1"/>
  <c r="T89" i="1" s="1"/>
  <c r="U89" i="1" s="1"/>
  <c r="V89" i="1" s="1"/>
  <c r="W89" i="1" s="1"/>
  <c r="X89" i="1" s="1"/>
  <c r="E88" i="1"/>
  <c r="F88" i="1" s="1"/>
  <c r="G88" i="1" s="1"/>
  <c r="H88" i="1" s="1"/>
  <c r="E86" i="1"/>
  <c r="F86" i="1" s="1"/>
  <c r="G86" i="1" s="1"/>
  <c r="H86" i="1" s="1"/>
  <c r="I86" i="1" s="1"/>
  <c r="J86" i="1" s="1"/>
  <c r="K86" i="1" s="1"/>
  <c r="L86" i="1" s="1"/>
  <c r="M86" i="1" s="1"/>
  <c r="N86" i="1" s="1"/>
  <c r="O86" i="1" s="1"/>
  <c r="P86" i="1" s="1"/>
  <c r="Q86" i="1" s="1"/>
  <c r="R86" i="1" s="1"/>
  <c r="S86" i="1" s="1"/>
  <c r="T86" i="1" s="1"/>
  <c r="U86" i="1" s="1"/>
  <c r="V86" i="1" s="1"/>
  <c r="W86" i="1" s="1"/>
  <c r="X86" i="1" s="1"/>
  <c r="E85" i="1"/>
  <c r="F85" i="1" s="1"/>
  <c r="G85" i="1" s="1"/>
  <c r="H85" i="1" s="1"/>
  <c r="I85" i="1" s="1"/>
  <c r="J85" i="1" s="1"/>
  <c r="K85" i="1" s="1"/>
  <c r="L85" i="1" s="1"/>
  <c r="M85" i="1" s="1"/>
  <c r="N85" i="1" s="1"/>
  <c r="O85" i="1" s="1"/>
  <c r="P85" i="1" s="1"/>
  <c r="Q85" i="1" s="1"/>
  <c r="R85" i="1" s="1"/>
  <c r="S85" i="1" s="1"/>
  <c r="T85" i="1" s="1"/>
  <c r="U85" i="1" s="1"/>
  <c r="V85" i="1" s="1"/>
  <c r="W85" i="1" s="1"/>
  <c r="X85" i="1" s="1"/>
  <c r="E84" i="1"/>
  <c r="F84" i="1" s="1"/>
  <c r="G84" i="1" s="1"/>
  <c r="H84" i="1" s="1"/>
  <c r="I84" i="1" s="1"/>
  <c r="J84" i="1" s="1"/>
  <c r="K84" i="1" s="1"/>
  <c r="L84" i="1" s="1"/>
  <c r="M84" i="1" s="1"/>
  <c r="N84" i="1" s="1"/>
  <c r="O84" i="1" s="1"/>
  <c r="P84" i="1" s="1"/>
  <c r="Q84" i="1" s="1"/>
  <c r="R84" i="1" s="1"/>
  <c r="S84" i="1" s="1"/>
  <c r="T84" i="1" s="1"/>
  <c r="U84" i="1" s="1"/>
  <c r="V84" i="1" s="1"/>
  <c r="W84" i="1" s="1"/>
  <c r="X84" i="1" s="1"/>
  <c r="E83" i="1"/>
  <c r="F83" i="1" s="1"/>
  <c r="G83" i="1" s="1"/>
  <c r="H83" i="1" s="1"/>
  <c r="I83" i="1" s="1"/>
  <c r="J83" i="1" s="1"/>
  <c r="K83" i="1" s="1"/>
  <c r="L83" i="1" s="1"/>
  <c r="M83" i="1" s="1"/>
  <c r="N83" i="1" s="1"/>
  <c r="O83" i="1" s="1"/>
  <c r="P83" i="1" s="1"/>
  <c r="Q83" i="1" s="1"/>
  <c r="R83" i="1" s="1"/>
  <c r="S83" i="1" s="1"/>
  <c r="T83" i="1" s="1"/>
  <c r="U83" i="1" s="1"/>
  <c r="V83" i="1" s="1"/>
  <c r="W83" i="1" s="1"/>
  <c r="X83" i="1" s="1"/>
  <c r="F63" i="1"/>
  <c r="G63" i="1" s="1"/>
  <c r="H63" i="1" s="1"/>
  <c r="I63" i="1" s="1"/>
  <c r="J63" i="1" s="1"/>
  <c r="K63" i="1" s="1"/>
  <c r="L63" i="1" s="1"/>
  <c r="M63" i="1" s="1"/>
  <c r="N63" i="1" s="1"/>
  <c r="O63" i="1" s="1"/>
  <c r="P63" i="1" s="1"/>
  <c r="Q63" i="1" s="1"/>
  <c r="R63" i="1" s="1"/>
  <c r="S63" i="1" s="1"/>
  <c r="T63" i="1" s="1"/>
  <c r="U63" i="1" s="1"/>
  <c r="V63" i="1" s="1"/>
  <c r="W63" i="1" s="1"/>
  <c r="X63" i="1" s="1"/>
  <c r="Y63" i="1" s="1"/>
  <c r="Z63" i="1" s="1"/>
  <c r="AA63" i="1" s="1"/>
  <c r="AB63" i="1" s="1"/>
  <c r="AC63" i="1" s="1"/>
  <c r="AD63" i="1" s="1"/>
  <c r="AE63" i="1" s="1"/>
  <c r="AF63" i="1" s="1"/>
  <c r="AG63" i="1" s="1"/>
  <c r="AH63" i="1" s="1"/>
  <c r="E81" i="1"/>
  <c r="F81" i="1" s="1"/>
  <c r="G81" i="1" s="1"/>
  <c r="H81" i="1" s="1"/>
  <c r="I81" i="1" s="1"/>
  <c r="J81" i="1" s="1"/>
  <c r="K81" i="1" s="1"/>
  <c r="L81" i="1" s="1"/>
  <c r="M81" i="1" s="1"/>
  <c r="N81" i="1" s="1"/>
  <c r="O81" i="1" s="1"/>
  <c r="P81" i="1" s="1"/>
  <c r="Q81" i="1" s="1"/>
  <c r="R81" i="1" s="1"/>
  <c r="S81" i="1" s="1"/>
  <c r="T81" i="1" s="1"/>
  <c r="U81" i="1" s="1"/>
  <c r="V81" i="1" s="1"/>
  <c r="W81" i="1" s="1"/>
  <c r="X81" i="1" s="1"/>
  <c r="Y81" i="1" s="1"/>
  <c r="Z81" i="1" s="1"/>
  <c r="AA81" i="1" s="1"/>
  <c r="AB81" i="1" s="1"/>
  <c r="AC81" i="1" s="1"/>
  <c r="AD81" i="1" s="1"/>
  <c r="AE81" i="1" s="1"/>
  <c r="AF81" i="1" s="1"/>
  <c r="AG81" i="1" s="1"/>
  <c r="AH81" i="1" s="1"/>
  <c r="E80" i="1"/>
  <c r="F80" i="1" s="1"/>
  <c r="G80" i="1" s="1"/>
  <c r="H80" i="1" s="1"/>
  <c r="I80" i="1" s="1"/>
  <c r="J80" i="1" s="1"/>
  <c r="K80" i="1" s="1"/>
  <c r="L80" i="1" s="1"/>
  <c r="M80" i="1" s="1"/>
  <c r="N80" i="1" s="1"/>
  <c r="O80" i="1" s="1"/>
  <c r="P80" i="1" s="1"/>
  <c r="Q80" i="1" s="1"/>
  <c r="R80" i="1" s="1"/>
  <c r="S80" i="1" s="1"/>
  <c r="T80" i="1" s="1"/>
  <c r="U80" i="1" s="1"/>
  <c r="V80" i="1" s="1"/>
  <c r="W80" i="1" s="1"/>
  <c r="X80" i="1" s="1"/>
  <c r="Y80" i="1" s="1"/>
  <c r="Z80" i="1" s="1"/>
  <c r="AA80" i="1" s="1"/>
  <c r="AB80" i="1" s="1"/>
  <c r="AC80" i="1" s="1"/>
  <c r="AD80" i="1" s="1"/>
  <c r="AE80" i="1" s="1"/>
  <c r="AF80" i="1" s="1"/>
  <c r="AG80" i="1" s="1"/>
  <c r="AH80" i="1" s="1"/>
  <c r="E79" i="1"/>
  <c r="F79" i="1" s="1"/>
  <c r="G79" i="1" s="1"/>
  <c r="H79" i="1" s="1"/>
  <c r="I79" i="1" s="1"/>
  <c r="J79" i="1" s="1"/>
  <c r="K79" i="1" s="1"/>
  <c r="L79" i="1" s="1"/>
  <c r="M79" i="1" s="1"/>
  <c r="N79" i="1" s="1"/>
  <c r="O79" i="1" s="1"/>
  <c r="P79" i="1" s="1"/>
  <c r="Q79" i="1" s="1"/>
  <c r="R79" i="1" s="1"/>
  <c r="S79" i="1" s="1"/>
  <c r="T79" i="1" s="1"/>
  <c r="U79" i="1" s="1"/>
  <c r="V79" i="1" s="1"/>
  <c r="W79" i="1" s="1"/>
  <c r="X79" i="1" s="1"/>
  <c r="Y79" i="1" s="1"/>
  <c r="Z79" i="1" s="1"/>
  <c r="AA79" i="1" s="1"/>
  <c r="AB79" i="1" s="1"/>
  <c r="AC79" i="1" s="1"/>
  <c r="AD79" i="1" s="1"/>
  <c r="AE79" i="1" s="1"/>
  <c r="AF79" i="1" s="1"/>
  <c r="AG79" i="1" s="1"/>
  <c r="AH79" i="1" s="1"/>
  <c r="E78" i="1"/>
  <c r="F78" i="1" s="1"/>
  <c r="G78" i="1" s="1"/>
  <c r="H78" i="1" s="1"/>
  <c r="I78" i="1" s="1"/>
  <c r="J78" i="1" s="1"/>
  <c r="K78" i="1" s="1"/>
  <c r="L78" i="1" s="1"/>
  <c r="M78" i="1" s="1"/>
  <c r="N78" i="1" s="1"/>
  <c r="O78" i="1" s="1"/>
  <c r="P78" i="1" s="1"/>
  <c r="Q78" i="1" s="1"/>
  <c r="R78" i="1" s="1"/>
  <c r="S78" i="1" s="1"/>
  <c r="T78" i="1" s="1"/>
  <c r="U78" i="1" s="1"/>
  <c r="V78" i="1" s="1"/>
  <c r="W78" i="1" s="1"/>
  <c r="X78" i="1" s="1"/>
  <c r="Y78" i="1" s="1"/>
  <c r="Z78" i="1" s="1"/>
  <c r="AA78" i="1" s="1"/>
  <c r="AB78" i="1" s="1"/>
  <c r="AC78" i="1" s="1"/>
  <c r="AD78" i="1" s="1"/>
  <c r="AE78" i="1" s="1"/>
  <c r="AF78" i="1" s="1"/>
  <c r="AG78" i="1" s="1"/>
  <c r="AH78" i="1" s="1"/>
  <c r="E76" i="1"/>
  <c r="F76" i="1" s="1"/>
  <c r="G76" i="1" s="1"/>
  <c r="H76" i="1" s="1"/>
  <c r="I76" i="1" s="1"/>
  <c r="J76" i="1" s="1"/>
  <c r="K76" i="1" s="1"/>
  <c r="L76" i="1" s="1"/>
  <c r="M76" i="1" s="1"/>
  <c r="N76" i="1" s="1"/>
  <c r="O76" i="1" s="1"/>
  <c r="P76" i="1" s="1"/>
  <c r="Q76" i="1" s="1"/>
  <c r="R76" i="1" s="1"/>
  <c r="S76" i="1" s="1"/>
  <c r="T76" i="1" s="1"/>
  <c r="U76" i="1" s="1"/>
  <c r="V76" i="1" s="1"/>
  <c r="W76" i="1" s="1"/>
  <c r="X76" i="1" s="1"/>
  <c r="Y76" i="1" s="1"/>
  <c r="Z76" i="1" s="1"/>
  <c r="AA76" i="1" s="1"/>
  <c r="AB76" i="1" s="1"/>
  <c r="AC76" i="1" s="1"/>
  <c r="AD76" i="1" s="1"/>
  <c r="AE76" i="1" s="1"/>
  <c r="AF76" i="1" s="1"/>
  <c r="AG76" i="1" s="1"/>
  <c r="AH76" i="1" s="1"/>
  <c r="E75" i="1"/>
  <c r="F75" i="1" s="1"/>
  <c r="G75" i="1" s="1"/>
  <c r="H75" i="1" s="1"/>
  <c r="I75" i="1" s="1"/>
  <c r="J75" i="1" s="1"/>
  <c r="K75" i="1" s="1"/>
  <c r="L75" i="1" s="1"/>
  <c r="M75" i="1" s="1"/>
  <c r="N75" i="1" s="1"/>
  <c r="O75" i="1" s="1"/>
  <c r="P75" i="1" s="1"/>
  <c r="Q75" i="1" s="1"/>
  <c r="R75" i="1" s="1"/>
  <c r="S75" i="1" s="1"/>
  <c r="T75" i="1" s="1"/>
  <c r="U75" i="1" s="1"/>
  <c r="V75" i="1" s="1"/>
  <c r="W75" i="1" s="1"/>
  <c r="X75" i="1" s="1"/>
  <c r="Y75" i="1" s="1"/>
  <c r="Z75" i="1" s="1"/>
  <c r="AA75" i="1" s="1"/>
  <c r="AB75" i="1" s="1"/>
  <c r="AC75" i="1" s="1"/>
  <c r="AD75" i="1" s="1"/>
  <c r="AE75" i="1" s="1"/>
  <c r="AF75" i="1" s="1"/>
  <c r="AG75" i="1" s="1"/>
  <c r="AH75" i="1" s="1"/>
  <c r="E74" i="1"/>
  <c r="F74" i="1" s="1"/>
  <c r="G74" i="1" s="1"/>
  <c r="H74" i="1" s="1"/>
  <c r="I74" i="1" s="1"/>
  <c r="J74" i="1" s="1"/>
  <c r="K74" i="1" s="1"/>
  <c r="L74" i="1" s="1"/>
  <c r="M74" i="1" s="1"/>
  <c r="N74" i="1" s="1"/>
  <c r="O74" i="1" s="1"/>
  <c r="P74" i="1" s="1"/>
  <c r="Q74" i="1" s="1"/>
  <c r="R74" i="1" s="1"/>
  <c r="S74" i="1" s="1"/>
  <c r="T74" i="1" s="1"/>
  <c r="U74" i="1" s="1"/>
  <c r="V74" i="1" s="1"/>
  <c r="W74" i="1" s="1"/>
  <c r="X74" i="1" s="1"/>
  <c r="Y74" i="1" s="1"/>
  <c r="Z74" i="1" s="1"/>
  <c r="AA74" i="1" s="1"/>
  <c r="AB74" i="1" s="1"/>
  <c r="AC74" i="1" s="1"/>
  <c r="AD74" i="1" s="1"/>
  <c r="AE74" i="1" s="1"/>
  <c r="AF74" i="1" s="1"/>
  <c r="AG74" i="1" s="1"/>
  <c r="AH74" i="1" s="1"/>
  <c r="E73" i="1"/>
  <c r="F73" i="1" s="1"/>
  <c r="G73" i="1" s="1"/>
  <c r="H73" i="1" s="1"/>
  <c r="I73" i="1" s="1"/>
  <c r="J73" i="1" s="1"/>
  <c r="K73" i="1" s="1"/>
  <c r="L73" i="1" s="1"/>
  <c r="M73" i="1" s="1"/>
  <c r="N73" i="1" s="1"/>
  <c r="O73" i="1" s="1"/>
  <c r="P73" i="1" s="1"/>
  <c r="Q73" i="1" s="1"/>
  <c r="R73" i="1" s="1"/>
  <c r="S73" i="1" s="1"/>
  <c r="T73" i="1" s="1"/>
  <c r="U73" i="1" s="1"/>
  <c r="V73" i="1" s="1"/>
  <c r="W73" i="1" s="1"/>
  <c r="X73" i="1" s="1"/>
  <c r="Y73" i="1" s="1"/>
  <c r="Z73" i="1" s="1"/>
  <c r="AA73" i="1" s="1"/>
  <c r="AB73" i="1" s="1"/>
  <c r="AC73" i="1" s="1"/>
  <c r="AD73" i="1" s="1"/>
  <c r="AE73" i="1" s="1"/>
  <c r="AF73" i="1" s="1"/>
  <c r="AG73" i="1" s="1"/>
  <c r="AH73" i="1" s="1"/>
  <c r="E71" i="1"/>
  <c r="F71" i="1" s="1"/>
  <c r="G71" i="1" s="1"/>
  <c r="H71" i="1" s="1"/>
  <c r="I71" i="1" s="1"/>
  <c r="J71" i="1" s="1"/>
  <c r="K71" i="1" s="1"/>
  <c r="L71" i="1" s="1"/>
  <c r="M71" i="1" s="1"/>
  <c r="N71" i="1" s="1"/>
  <c r="O71" i="1" s="1"/>
  <c r="P71" i="1" s="1"/>
  <c r="Q71" i="1" s="1"/>
  <c r="R71" i="1" s="1"/>
  <c r="S71" i="1" s="1"/>
  <c r="T71" i="1" s="1"/>
  <c r="U71" i="1" s="1"/>
  <c r="V71" i="1" s="1"/>
  <c r="W71" i="1" s="1"/>
  <c r="X71" i="1" s="1"/>
  <c r="Y71" i="1" s="1"/>
  <c r="Z71" i="1" s="1"/>
  <c r="AA71" i="1" s="1"/>
  <c r="AB71" i="1" s="1"/>
  <c r="AC71" i="1" s="1"/>
  <c r="AD71" i="1" s="1"/>
  <c r="AE71" i="1" s="1"/>
  <c r="AF71" i="1" s="1"/>
  <c r="AG71" i="1" s="1"/>
  <c r="AH71" i="1" s="1"/>
  <c r="E70" i="1"/>
  <c r="F70" i="1" s="1"/>
  <c r="G70" i="1" s="1"/>
  <c r="H70" i="1" s="1"/>
  <c r="I70" i="1" s="1"/>
  <c r="J70" i="1" s="1"/>
  <c r="K70" i="1" s="1"/>
  <c r="L70" i="1" s="1"/>
  <c r="M70" i="1" s="1"/>
  <c r="N70" i="1" s="1"/>
  <c r="O70" i="1" s="1"/>
  <c r="P70" i="1" s="1"/>
  <c r="Q70" i="1" s="1"/>
  <c r="R70" i="1" s="1"/>
  <c r="S70" i="1" s="1"/>
  <c r="T70" i="1" s="1"/>
  <c r="U70" i="1" s="1"/>
  <c r="V70" i="1" s="1"/>
  <c r="W70" i="1" s="1"/>
  <c r="X70" i="1" s="1"/>
  <c r="Y70" i="1" s="1"/>
  <c r="Z70" i="1" s="1"/>
  <c r="AA70" i="1" s="1"/>
  <c r="AB70" i="1" s="1"/>
  <c r="AC70" i="1" s="1"/>
  <c r="AD70" i="1" s="1"/>
  <c r="AE70" i="1" s="1"/>
  <c r="AF70" i="1" s="1"/>
  <c r="AG70" i="1" s="1"/>
  <c r="AH70" i="1" s="1"/>
  <c r="E69" i="1"/>
  <c r="F69" i="1" s="1"/>
  <c r="G69" i="1" s="1"/>
  <c r="H69" i="1" s="1"/>
  <c r="I69" i="1" s="1"/>
  <c r="J69" i="1" s="1"/>
  <c r="K69" i="1" s="1"/>
  <c r="L69" i="1" s="1"/>
  <c r="M69" i="1" s="1"/>
  <c r="N69" i="1" s="1"/>
  <c r="O69" i="1" s="1"/>
  <c r="P69" i="1" s="1"/>
  <c r="Q69" i="1" s="1"/>
  <c r="R69" i="1" s="1"/>
  <c r="S69" i="1" s="1"/>
  <c r="T69" i="1" s="1"/>
  <c r="U69" i="1" s="1"/>
  <c r="V69" i="1" s="1"/>
  <c r="W69" i="1" s="1"/>
  <c r="X69" i="1" s="1"/>
  <c r="Y69" i="1" s="1"/>
  <c r="Z69" i="1" s="1"/>
  <c r="AA69" i="1" s="1"/>
  <c r="AB69" i="1" s="1"/>
  <c r="AC69" i="1" s="1"/>
  <c r="AD69" i="1" s="1"/>
  <c r="AE69" i="1" s="1"/>
  <c r="AF69" i="1" s="1"/>
  <c r="AG69" i="1" s="1"/>
  <c r="AH69" i="1" s="1"/>
  <c r="E68" i="1"/>
  <c r="F68" i="1" s="1"/>
  <c r="G68" i="1" s="1"/>
  <c r="H68" i="1" s="1"/>
  <c r="I68" i="1" s="1"/>
  <c r="J68" i="1" s="1"/>
  <c r="K68" i="1" s="1"/>
  <c r="L68" i="1" s="1"/>
  <c r="M68" i="1" s="1"/>
  <c r="N68" i="1" s="1"/>
  <c r="O68" i="1" s="1"/>
  <c r="P68" i="1" s="1"/>
  <c r="Q68" i="1" s="1"/>
  <c r="R68" i="1" s="1"/>
  <c r="S68" i="1" s="1"/>
  <c r="T68" i="1" s="1"/>
  <c r="U68" i="1" s="1"/>
  <c r="V68" i="1" s="1"/>
  <c r="W68" i="1" s="1"/>
  <c r="X68" i="1" s="1"/>
  <c r="Y68" i="1" s="1"/>
  <c r="Z68" i="1" s="1"/>
  <c r="AA68" i="1" s="1"/>
  <c r="AB68" i="1" s="1"/>
  <c r="AC68" i="1" s="1"/>
  <c r="AD68" i="1" s="1"/>
  <c r="AE68" i="1" s="1"/>
  <c r="AF68" i="1" s="1"/>
  <c r="AG68" i="1" s="1"/>
  <c r="AH68" i="1" s="1"/>
  <c r="E66" i="1"/>
  <c r="F66" i="1" s="1"/>
  <c r="G66" i="1" s="1"/>
  <c r="H66" i="1" s="1"/>
  <c r="I66" i="1" s="1"/>
  <c r="J66" i="1" s="1"/>
  <c r="K66" i="1" s="1"/>
  <c r="L66" i="1" s="1"/>
  <c r="M66" i="1" s="1"/>
  <c r="N66" i="1" s="1"/>
  <c r="O66" i="1" s="1"/>
  <c r="P66" i="1" s="1"/>
  <c r="Q66" i="1" s="1"/>
  <c r="R66" i="1" s="1"/>
  <c r="S66" i="1" s="1"/>
  <c r="T66" i="1" s="1"/>
  <c r="U66" i="1" s="1"/>
  <c r="V66" i="1" s="1"/>
  <c r="W66" i="1" s="1"/>
  <c r="X66" i="1" s="1"/>
  <c r="Y66" i="1" s="1"/>
  <c r="Z66" i="1" s="1"/>
  <c r="AA66" i="1" s="1"/>
  <c r="AB66" i="1" s="1"/>
  <c r="AC66" i="1" s="1"/>
  <c r="AD66" i="1" s="1"/>
  <c r="AE66" i="1" s="1"/>
  <c r="AF66" i="1" s="1"/>
  <c r="AG66" i="1" s="1"/>
  <c r="AH66" i="1" s="1"/>
  <c r="E65" i="1"/>
  <c r="F65" i="1" s="1"/>
  <c r="G65" i="1" s="1"/>
  <c r="H65" i="1" s="1"/>
  <c r="I65" i="1" s="1"/>
  <c r="J65" i="1" s="1"/>
  <c r="K65" i="1" s="1"/>
  <c r="L65" i="1" s="1"/>
  <c r="M65" i="1" s="1"/>
  <c r="N65" i="1" s="1"/>
  <c r="O65" i="1" s="1"/>
  <c r="P65" i="1" s="1"/>
  <c r="Q65" i="1" s="1"/>
  <c r="R65" i="1" s="1"/>
  <c r="S65" i="1" s="1"/>
  <c r="T65" i="1" s="1"/>
  <c r="U65" i="1" s="1"/>
  <c r="V65" i="1" s="1"/>
  <c r="W65" i="1" s="1"/>
  <c r="X65" i="1" s="1"/>
  <c r="Y65" i="1" s="1"/>
  <c r="Z65" i="1" s="1"/>
  <c r="AA65" i="1" s="1"/>
  <c r="AB65" i="1" s="1"/>
  <c r="AC65" i="1" s="1"/>
  <c r="AD65" i="1" s="1"/>
  <c r="AE65" i="1" s="1"/>
  <c r="AF65" i="1" s="1"/>
  <c r="AG65" i="1" s="1"/>
  <c r="AH65" i="1" s="1"/>
  <c r="E64" i="1"/>
  <c r="F64" i="1" s="1"/>
  <c r="G64" i="1" s="1"/>
  <c r="H64" i="1" s="1"/>
  <c r="I64" i="1" s="1"/>
  <c r="J64" i="1" s="1"/>
  <c r="K64" i="1" s="1"/>
  <c r="L64" i="1" s="1"/>
  <c r="M64" i="1" s="1"/>
  <c r="N64" i="1" s="1"/>
  <c r="O64" i="1" s="1"/>
  <c r="P64" i="1" s="1"/>
  <c r="Q64" i="1" s="1"/>
  <c r="R64" i="1" s="1"/>
  <c r="S64" i="1" s="1"/>
  <c r="T64" i="1" s="1"/>
  <c r="U64" i="1" s="1"/>
  <c r="V64" i="1" s="1"/>
  <c r="W64" i="1" s="1"/>
  <c r="X64" i="1" s="1"/>
  <c r="Y64" i="1" s="1"/>
  <c r="Z64" i="1" s="1"/>
  <c r="AA64" i="1" s="1"/>
  <c r="AB64" i="1" s="1"/>
  <c r="AC64" i="1" s="1"/>
  <c r="AD64" i="1" s="1"/>
  <c r="AE64" i="1" s="1"/>
  <c r="AF64" i="1" s="1"/>
  <c r="AG64" i="1" s="1"/>
  <c r="AH64" i="1" s="1"/>
  <c r="E61" i="1"/>
  <c r="F61" i="1" s="1"/>
  <c r="G61" i="1" s="1"/>
  <c r="H61" i="1" s="1"/>
  <c r="I61" i="1" s="1"/>
  <c r="J61" i="1" s="1"/>
  <c r="K61" i="1" s="1"/>
  <c r="L61" i="1" s="1"/>
  <c r="M61" i="1" s="1"/>
  <c r="N61" i="1" s="1"/>
  <c r="O61" i="1" s="1"/>
  <c r="P61" i="1" s="1"/>
  <c r="Q61" i="1" s="1"/>
  <c r="R61" i="1" s="1"/>
  <c r="S61" i="1" s="1"/>
  <c r="T61" i="1" s="1"/>
  <c r="U61" i="1" s="1"/>
  <c r="V61" i="1" s="1"/>
  <c r="W61" i="1" s="1"/>
  <c r="X61" i="1" s="1"/>
  <c r="Y61" i="1" s="1"/>
  <c r="Z61" i="1" s="1"/>
  <c r="AA61" i="1" s="1"/>
  <c r="AB61" i="1" s="1"/>
  <c r="AC61" i="1" s="1"/>
  <c r="AD61" i="1" s="1"/>
  <c r="AE61" i="1" s="1"/>
  <c r="AF61" i="1" s="1"/>
  <c r="AG61" i="1" s="1"/>
  <c r="AH61" i="1" s="1"/>
  <c r="E60" i="1"/>
  <c r="F60" i="1" s="1"/>
  <c r="G60" i="1" s="1"/>
  <c r="H60" i="1" s="1"/>
  <c r="I60" i="1" s="1"/>
  <c r="J60" i="1" s="1"/>
  <c r="K60" i="1" s="1"/>
  <c r="L60" i="1" s="1"/>
  <c r="M60" i="1" s="1"/>
  <c r="N60" i="1" s="1"/>
  <c r="O60" i="1" s="1"/>
  <c r="P60" i="1" s="1"/>
  <c r="Q60" i="1" s="1"/>
  <c r="R60" i="1" s="1"/>
  <c r="S60" i="1" s="1"/>
  <c r="T60" i="1" s="1"/>
  <c r="U60" i="1" s="1"/>
  <c r="V60" i="1" s="1"/>
  <c r="W60" i="1" s="1"/>
  <c r="X60" i="1" s="1"/>
  <c r="Y60" i="1" s="1"/>
  <c r="Z60" i="1" s="1"/>
  <c r="AA60" i="1" s="1"/>
  <c r="AB60" i="1" s="1"/>
  <c r="AC60" i="1" s="1"/>
  <c r="AD60" i="1" s="1"/>
  <c r="AE60" i="1" s="1"/>
  <c r="AF60" i="1" s="1"/>
  <c r="AG60" i="1" s="1"/>
  <c r="AH60" i="1" s="1"/>
  <c r="E59" i="1"/>
  <c r="F59" i="1" s="1"/>
  <c r="G59" i="1" s="1"/>
  <c r="H59" i="1" s="1"/>
  <c r="I59" i="1" s="1"/>
  <c r="J59" i="1" s="1"/>
  <c r="K59" i="1" s="1"/>
  <c r="L59" i="1" s="1"/>
  <c r="M59" i="1" s="1"/>
  <c r="N59" i="1" s="1"/>
  <c r="O59" i="1" s="1"/>
  <c r="P59" i="1" s="1"/>
  <c r="Q59" i="1" s="1"/>
  <c r="R59" i="1" s="1"/>
  <c r="S59" i="1" s="1"/>
  <c r="T59" i="1" s="1"/>
  <c r="U59" i="1" s="1"/>
  <c r="V59" i="1" s="1"/>
  <c r="W59" i="1" s="1"/>
  <c r="X59" i="1" s="1"/>
  <c r="Y59" i="1" s="1"/>
  <c r="Z59" i="1" s="1"/>
  <c r="AA59" i="1" s="1"/>
  <c r="AB59" i="1" s="1"/>
  <c r="AC59" i="1" s="1"/>
  <c r="AD59" i="1" s="1"/>
  <c r="AE59" i="1" s="1"/>
  <c r="AF59" i="1" s="1"/>
  <c r="AG59" i="1" s="1"/>
  <c r="AH59" i="1" s="1"/>
  <c r="E58" i="1"/>
  <c r="F58" i="1" s="1"/>
  <c r="G58" i="1" s="1"/>
  <c r="H58" i="1" s="1"/>
  <c r="I58" i="1" s="1"/>
  <c r="J58" i="1" s="1"/>
  <c r="K58" i="1" s="1"/>
  <c r="L58" i="1" s="1"/>
  <c r="M58" i="1" s="1"/>
  <c r="N58" i="1" s="1"/>
  <c r="O58" i="1" s="1"/>
  <c r="P58" i="1" s="1"/>
  <c r="Q58" i="1" s="1"/>
  <c r="R58" i="1" s="1"/>
  <c r="S58" i="1" s="1"/>
  <c r="T58" i="1" s="1"/>
  <c r="U58" i="1" s="1"/>
  <c r="V58" i="1" s="1"/>
  <c r="W58" i="1" s="1"/>
  <c r="X58" i="1" s="1"/>
  <c r="Y58" i="1" s="1"/>
  <c r="Z58" i="1" s="1"/>
  <c r="AA58" i="1" s="1"/>
  <c r="AB58" i="1" s="1"/>
  <c r="AC58" i="1" s="1"/>
  <c r="AD58" i="1" s="1"/>
  <c r="AE58" i="1" s="1"/>
  <c r="AF58" i="1" s="1"/>
  <c r="AG58" i="1" s="1"/>
  <c r="AH58" i="1" s="1"/>
  <c r="E56" i="1"/>
  <c r="F56" i="1" s="1"/>
  <c r="G56" i="1" s="1"/>
  <c r="H56" i="1" s="1"/>
  <c r="I56" i="1" s="1"/>
  <c r="J56" i="1" s="1"/>
  <c r="K56" i="1" s="1"/>
  <c r="L56" i="1" s="1"/>
  <c r="M56" i="1" s="1"/>
  <c r="N56" i="1" s="1"/>
  <c r="O56" i="1" s="1"/>
  <c r="P56" i="1" s="1"/>
  <c r="Q56" i="1" s="1"/>
  <c r="R56" i="1" s="1"/>
  <c r="S56" i="1" s="1"/>
  <c r="T56" i="1" s="1"/>
  <c r="U56" i="1" s="1"/>
  <c r="V56" i="1" s="1"/>
  <c r="W56" i="1" s="1"/>
  <c r="X56" i="1" s="1"/>
  <c r="Y56" i="1" s="1"/>
  <c r="Z56" i="1" s="1"/>
  <c r="AA56" i="1" s="1"/>
  <c r="AB56" i="1" s="1"/>
  <c r="AC56" i="1" s="1"/>
  <c r="AD56" i="1" s="1"/>
  <c r="AE56" i="1" s="1"/>
  <c r="AF56" i="1" s="1"/>
  <c r="AG56" i="1" s="1"/>
  <c r="AH56" i="1" s="1"/>
  <c r="E55" i="1"/>
  <c r="F55" i="1" s="1"/>
  <c r="G55" i="1" s="1"/>
  <c r="H55" i="1" s="1"/>
  <c r="I55" i="1" s="1"/>
  <c r="J55" i="1" s="1"/>
  <c r="K55" i="1" s="1"/>
  <c r="L55" i="1" s="1"/>
  <c r="M55" i="1" s="1"/>
  <c r="N55" i="1" s="1"/>
  <c r="O55" i="1" s="1"/>
  <c r="P55" i="1" s="1"/>
  <c r="Q55" i="1" s="1"/>
  <c r="R55" i="1" s="1"/>
  <c r="S55" i="1" s="1"/>
  <c r="T55" i="1" s="1"/>
  <c r="U55" i="1" s="1"/>
  <c r="V55" i="1" s="1"/>
  <c r="W55" i="1" s="1"/>
  <c r="X55" i="1" s="1"/>
  <c r="Y55" i="1" s="1"/>
  <c r="Z55" i="1" s="1"/>
  <c r="AA55" i="1" s="1"/>
  <c r="AB55" i="1" s="1"/>
  <c r="AC55" i="1" s="1"/>
  <c r="AD55" i="1" s="1"/>
  <c r="AE55" i="1" s="1"/>
  <c r="AF55" i="1" s="1"/>
  <c r="AG55" i="1" s="1"/>
  <c r="AH55" i="1" s="1"/>
  <c r="E54" i="1"/>
  <c r="F54" i="1" s="1"/>
  <c r="G54" i="1" s="1"/>
  <c r="H54" i="1" s="1"/>
  <c r="I54" i="1" s="1"/>
  <c r="J54" i="1" s="1"/>
  <c r="K54" i="1" s="1"/>
  <c r="L54" i="1" s="1"/>
  <c r="M54" i="1" s="1"/>
  <c r="N54" i="1" s="1"/>
  <c r="O54" i="1" s="1"/>
  <c r="P54" i="1" s="1"/>
  <c r="Q54" i="1" s="1"/>
  <c r="R54" i="1" s="1"/>
  <c r="S54" i="1" s="1"/>
  <c r="T54" i="1" s="1"/>
  <c r="U54" i="1" s="1"/>
  <c r="V54" i="1" s="1"/>
  <c r="W54" i="1" s="1"/>
  <c r="X54" i="1" s="1"/>
  <c r="Y54" i="1" s="1"/>
  <c r="Z54" i="1" s="1"/>
  <c r="AA54" i="1" s="1"/>
  <c r="AB54" i="1" s="1"/>
  <c r="AC54" i="1" s="1"/>
  <c r="AD54" i="1" s="1"/>
  <c r="AE54" i="1" s="1"/>
  <c r="AF54" i="1" s="1"/>
  <c r="AG54" i="1" s="1"/>
  <c r="AH54" i="1" s="1"/>
  <c r="E53" i="1"/>
  <c r="F53" i="1" s="1"/>
  <c r="G53" i="1" s="1"/>
  <c r="H53" i="1" s="1"/>
  <c r="I53" i="1" s="1"/>
  <c r="J53" i="1" s="1"/>
  <c r="K53" i="1" s="1"/>
  <c r="L53" i="1" s="1"/>
  <c r="M53" i="1" s="1"/>
  <c r="N53" i="1" s="1"/>
  <c r="O53" i="1" s="1"/>
  <c r="P53" i="1" s="1"/>
  <c r="Q53" i="1" s="1"/>
  <c r="R53" i="1" s="1"/>
  <c r="S53" i="1" s="1"/>
  <c r="T53" i="1" s="1"/>
  <c r="U53" i="1" s="1"/>
  <c r="V53" i="1" s="1"/>
  <c r="W53" i="1" s="1"/>
  <c r="X53" i="1" s="1"/>
  <c r="Y53" i="1" s="1"/>
  <c r="Z53" i="1" s="1"/>
  <c r="AA53" i="1" s="1"/>
  <c r="AB53" i="1" s="1"/>
  <c r="AC53" i="1" s="1"/>
  <c r="AD53" i="1" s="1"/>
  <c r="AE53" i="1" s="1"/>
  <c r="AF53" i="1" s="1"/>
  <c r="AG53" i="1" s="1"/>
  <c r="AH53" i="1" s="1"/>
  <c r="E51" i="1"/>
  <c r="F51" i="1" s="1"/>
  <c r="G51" i="1" s="1"/>
  <c r="H51" i="1" s="1"/>
  <c r="I51" i="1" s="1"/>
  <c r="J51" i="1" s="1"/>
  <c r="K51" i="1" s="1"/>
  <c r="L51" i="1" s="1"/>
  <c r="M51" i="1" s="1"/>
  <c r="N51" i="1" s="1"/>
  <c r="O51" i="1" s="1"/>
  <c r="P51" i="1" s="1"/>
  <c r="Q51" i="1" s="1"/>
  <c r="R51" i="1" s="1"/>
  <c r="S51" i="1" s="1"/>
  <c r="T51" i="1" s="1"/>
  <c r="U51" i="1" s="1"/>
  <c r="V51" i="1" s="1"/>
  <c r="W51" i="1" s="1"/>
  <c r="X51" i="1" s="1"/>
  <c r="Y51" i="1" s="1"/>
  <c r="Z51" i="1" s="1"/>
  <c r="AA51" i="1" s="1"/>
  <c r="AB51" i="1" s="1"/>
  <c r="AC51" i="1" s="1"/>
  <c r="AD51" i="1" s="1"/>
  <c r="AE51" i="1" s="1"/>
  <c r="AF51" i="1" s="1"/>
  <c r="AG51" i="1" s="1"/>
  <c r="AH51" i="1" s="1"/>
  <c r="E50" i="1"/>
  <c r="F50" i="1" s="1"/>
  <c r="G50" i="1" s="1"/>
  <c r="H50" i="1" s="1"/>
  <c r="I50" i="1" s="1"/>
  <c r="J50" i="1" s="1"/>
  <c r="K50" i="1" s="1"/>
  <c r="L50" i="1" s="1"/>
  <c r="M50" i="1" s="1"/>
  <c r="N50" i="1" s="1"/>
  <c r="O50" i="1" s="1"/>
  <c r="P50" i="1" s="1"/>
  <c r="Q50" i="1" s="1"/>
  <c r="R50" i="1" s="1"/>
  <c r="S50" i="1" s="1"/>
  <c r="T50" i="1" s="1"/>
  <c r="U50" i="1" s="1"/>
  <c r="V50" i="1" s="1"/>
  <c r="W50" i="1" s="1"/>
  <c r="X50" i="1" s="1"/>
  <c r="Y50" i="1" s="1"/>
  <c r="Z50" i="1" s="1"/>
  <c r="AA50" i="1" s="1"/>
  <c r="AB50" i="1" s="1"/>
  <c r="AC50" i="1" s="1"/>
  <c r="AD50" i="1" s="1"/>
  <c r="AE50" i="1" s="1"/>
  <c r="AF50" i="1" s="1"/>
  <c r="AG50" i="1" s="1"/>
  <c r="AH50" i="1" s="1"/>
  <c r="E49" i="1"/>
  <c r="F49" i="1" s="1"/>
  <c r="G49" i="1" s="1"/>
  <c r="H49" i="1" s="1"/>
  <c r="I49" i="1" s="1"/>
  <c r="J49" i="1" s="1"/>
  <c r="K49" i="1" s="1"/>
  <c r="L49" i="1" s="1"/>
  <c r="M49" i="1" s="1"/>
  <c r="N49" i="1" s="1"/>
  <c r="O49" i="1" s="1"/>
  <c r="P49" i="1" s="1"/>
  <c r="Q49" i="1" s="1"/>
  <c r="R49" i="1" s="1"/>
  <c r="S49" i="1" s="1"/>
  <c r="T49" i="1" s="1"/>
  <c r="U49" i="1" s="1"/>
  <c r="V49" i="1" s="1"/>
  <c r="W49" i="1" s="1"/>
  <c r="X49" i="1" s="1"/>
  <c r="Y49" i="1" s="1"/>
  <c r="Z49" i="1" s="1"/>
  <c r="AA49" i="1" s="1"/>
  <c r="AB49" i="1" s="1"/>
  <c r="AC49" i="1" s="1"/>
  <c r="AD49" i="1" s="1"/>
  <c r="AE49" i="1" s="1"/>
  <c r="AF49" i="1" s="1"/>
  <c r="AG49" i="1" s="1"/>
  <c r="AH49" i="1" s="1"/>
  <c r="E48" i="1"/>
  <c r="F48" i="1" s="1"/>
  <c r="G48" i="1" s="1"/>
  <c r="H48" i="1" s="1"/>
  <c r="I48" i="1" s="1"/>
  <c r="J48" i="1" s="1"/>
  <c r="K48" i="1" s="1"/>
  <c r="L48" i="1" s="1"/>
  <c r="M48" i="1" s="1"/>
  <c r="N48" i="1" s="1"/>
  <c r="O48" i="1" s="1"/>
  <c r="P48" i="1" s="1"/>
  <c r="Q48" i="1" s="1"/>
  <c r="R48" i="1" s="1"/>
  <c r="S48" i="1" s="1"/>
  <c r="T48" i="1" s="1"/>
  <c r="U48" i="1" s="1"/>
  <c r="V48" i="1" s="1"/>
  <c r="W48" i="1" s="1"/>
  <c r="X48" i="1" s="1"/>
  <c r="Y48" i="1" s="1"/>
  <c r="Z48" i="1" s="1"/>
  <c r="AA48" i="1" s="1"/>
  <c r="AB48" i="1" s="1"/>
  <c r="AC48" i="1" s="1"/>
  <c r="AD48" i="1" s="1"/>
  <c r="AE48" i="1" s="1"/>
  <c r="AF48" i="1" s="1"/>
  <c r="AG48" i="1" s="1"/>
  <c r="AH48" i="1" s="1"/>
  <c r="E46" i="1"/>
  <c r="F46" i="1" s="1"/>
  <c r="G46" i="1" s="1"/>
  <c r="H46" i="1" s="1"/>
  <c r="I46" i="1" s="1"/>
  <c r="J46" i="1" s="1"/>
  <c r="K46" i="1" s="1"/>
  <c r="L46" i="1" s="1"/>
  <c r="M46" i="1" s="1"/>
  <c r="N46" i="1" s="1"/>
  <c r="O46" i="1" s="1"/>
  <c r="P46" i="1" s="1"/>
  <c r="Q46" i="1" s="1"/>
  <c r="R46" i="1" s="1"/>
  <c r="S46" i="1" s="1"/>
  <c r="T46" i="1" s="1"/>
  <c r="U46" i="1" s="1"/>
  <c r="V46" i="1" s="1"/>
  <c r="W46" i="1" s="1"/>
  <c r="X46" i="1" s="1"/>
  <c r="Y46" i="1" s="1"/>
  <c r="Z46" i="1" s="1"/>
  <c r="AA46" i="1" s="1"/>
  <c r="AB46" i="1" s="1"/>
  <c r="AC46" i="1" s="1"/>
  <c r="AD46" i="1" s="1"/>
  <c r="AE46" i="1" s="1"/>
  <c r="AF46" i="1" s="1"/>
  <c r="AG46" i="1" s="1"/>
  <c r="AH46" i="1" s="1"/>
  <c r="E45" i="1"/>
  <c r="F45" i="1" s="1"/>
  <c r="G45" i="1" s="1"/>
  <c r="H45" i="1" s="1"/>
  <c r="I45" i="1" s="1"/>
  <c r="J45" i="1" s="1"/>
  <c r="K45" i="1" s="1"/>
  <c r="L45" i="1" s="1"/>
  <c r="M45" i="1" s="1"/>
  <c r="N45" i="1" s="1"/>
  <c r="O45" i="1" s="1"/>
  <c r="P45" i="1" s="1"/>
  <c r="Q45" i="1" s="1"/>
  <c r="R45" i="1" s="1"/>
  <c r="S45" i="1" s="1"/>
  <c r="T45" i="1" s="1"/>
  <c r="U45" i="1" s="1"/>
  <c r="V45" i="1" s="1"/>
  <c r="W45" i="1" s="1"/>
  <c r="X45" i="1" s="1"/>
  <c r="Y45" i="1" s="1"/>
  <c r="Z45" i="1" s="1"/>
  <c r="AA45" i="1" s="1"/>
  <c r="AB45" i="1" s="1"/>
  <c r="AC45" i="1" s="1"/>
  <c r="AD45" i="1" s="1"/>
  <c r="AE45" i="1" s="1"/>
  <c r="AF45" i="1" s="1"/>
  <c r="AG45" i="1" s="1"/>
  <c r="AH45" i="1" s="1"/>
  <c r="E44" i="1"/>
  <c r="F44" i="1" s="1"/>
  <c r="G44" i="1" s="1"/>
  <c r="H44" i="1" s="1"/>
  <c r="E41" i="1"/>
  <c r="F41" i="1" s="1"/>
  <c r="G41" i="1" s="1"/>
  <c r="H41" i="1" s="1"/>
  <c r="I41" i="1" s="1"/>
  <c r="J41" i="1" s="1"/>
  <c r="K41" i="1" s="1"/>
  <c r="L41" i="1" s="1"/>
  <c r="M41" i="1" s="1"/>
  <c r="N41" i="1" s="1"/>
  <c r="O41" i="1" s="1"/>
  <c r="P41" i="1" s="1"/>
  <c r="Q41" i="1" s="1"/>
  <c r="R41" i="1" s="1"/>
  <c r="S41" i="1" s="1"/>
  <c r="T41" i="1" s="1"/>
  <c r="U41" i="1" s="1"/>
  <c r="V41" i="1" s="1"/>
  <c r="W41" i="1" s="1"/>
  <c r="X41" i="1" s="1"/>
  <c r="Y41" i="1" s="1"/>
  <c r="Z41" i="1" s="1"/>
  <c r="AA41" i="1" s="1"/>
  <c r="AB41" i="1" s="1"/>
  <c r="AC41" i="1" s="1"/>
  <c r="AD41" i="1" s="1"/>
  <c r="AE41" i="1" s="1"/>
  <c r="AF41" i="1" s="1"/>
  <c r="AG41" i="1" s="1"/>
  <c r="AH41" i="1" s="1"/>
  <c r="E40" i="1"/>
  <c r="F40" i="1" s="1"/>
  <c r="G40" i="1" s="1"/>
  <c r="H40" i="1" s="1"/>
  <c r="I40" i="1" s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Z40" i="1" s="1"/>
  <c r="AA40" i="1" s="1"/>
  <c r="AB40" i="1" s="1"/>
  <c r="AC40" i="1" s="1"/>
  <c r="AD40" i="1" s="1"/>
  <c r="AE40" i="1" s="1"/>
  <c r="AF40" i="1" s="1"/>
  <c r="AG40" i="1" s="1"/>
  <c r="AH40" i="1" s="1"/>
  <c r="E39" i="1"/>
  <c r="F39" i="1" s="1"/>
  <c r="G39" i="1" s="1"/>
  <c r="H39" i="1" s="1"/>
  <c r="I39" i="1" s="1"/>
  <c r="J39" i="1" s="1"/>
  <c r="K39" i="1" s="1"/>
  <c r="L39" i="1" s="1"/>
  <c r="M39" i="1" s="1"/>
  <c r="N39" i="1" s="1"/>
  <c r="O39" i="1" s="1"/>
  <c r="P39" i="1" s="1"/>
  <c r="Q39" i="1" s="1"/>
  <c r="R39" i="1" s="1"/>
  <c r="S39" i="1" s="1"/>
  <c r="T39" i="1" s="1"/>
  <c r="U39" i="1" s="1"/>
  <c r="V39" i="1" s="1"/>
  <c r="W39" i="1" s="1"/>
  <c r="X39" i="1" s="1"/>
  <c r="Y39" i="1" s="1"/>
  <c r="Z39" i="1" s="1"/>
  <c r="AA39" i="1" s="1"/>
  <c r="AB39" i="1" s="1"/>
  <c r="AC39" i="1" s="1"/>
  <c r="AD39" i="1" s="1"/>
  <c r="AE39" i="1" s="1"/>
  <c r="AF39" i="1" s="1"/>
  <c r="AG39" i="1" s="1"/>
  <c r="AH39" i="1" s="1"/>
  <c r="E38" i="1"/>
  <c r="F38" i="1" s="1"/>
  <c r="G38" i="1" s="1"/>
  <c r="H38" i="1" s="1"/>
  <c r="I38" i="1" s="1"/>
  <c r="J38" i="1" s="1"/>
  <c r="K38" i="1" s="1"/>
  <c r="L38" i="1" s="1"/>
  <c r="M38" i="1" s="1"/>
  <c r="N38" i="1" s="1"/>
  <c r="O38" i="1" s="1"/>
  <c r="P38" i="1" s="1"/>
  <c r="Q38" i="1" s="1"/>
  <c r="R38" i="1" s="1"/>
  <c r="S38" i="1" s="1"/>
  <c r="T38" i="1" s="1"/>
  <c r="U38" i="1" s="1"/>
  <c r="V38" i="1" s="1"/>
  <c r="W38" i="1" s="1"/>
  <c r="X38" i="1" s="1"/>
  <c r="Y38" i="1" s="1"/>
  <c r="Z38" i="1" s="1"/>
  <c r="AA38" i="1" s="1"/>
  <c r="AB38" i="1" s="1"/>
  <c r="AC38" i="1" s="1"/>
  <c r="AD38" i="1" s="1"/>
  <c r="AE38" i="1" s="1"/>
  <c r="AF38" i="1" s="1"/>
  <c r="AG38" i="1" s="1"/>
  <c r="AH38" i="1" s="1"/>
  <c r="E36" i="1"/>
  <c r="F36" i="1" s="1"/>
  <c r="G36" i="1" s="1"/>
  <c r="H36" i="1" s="1"/>
  <c r="I36" i="1" s="1"/>
  <c r="J36" i="1" s="1"/>
  <c r="K36" i="1" s="1"/>
  <c r="L36" i="1" s="1"/>
  <c r="M36" i="1" s="1"/>
  <c r="N36" i="1" s="1"/>
  <c r="O36" i="1" s="1"/>
  <c r="P36" i="1" s="1"/>
  <c r="Q36" i="1" s="1"/>
  <c r="R36" i="1" s="1"/>
  <c r="S36" i="1" s="1"/>
  <c r="T36" i="1" s="1"/>
  <c r="U36" i="1" s="1"/>
  <c r="V36" i="1" s="1"/>
  <c r="W36" i="1" s="1"/>
  <c r="X36" i="1" s="1"/>
  <c r="Y36" i="1" s="1"/>
  <c r="Z36" i="1" s="1"/>
  <c r="AA36" i="1" s="1"/>
  <c r="AB36" i="1" s="1"/>
  <c r="AC36" i="1" s="1"/>
  <c r="AD36" i="1" s="1"/>
  <c r="AE36" i="1" s="1"/>
  <c r="AF36" i="1" s="1"/>
  <c r="AG36" i="1" s="1"/>
  <c r="AH36" i="1" s="1"/>
  <c r="E35" i="1"/>
  <c r="F35" i="1" s="1"/>
  <c r="G35" i="1" s="1"/>
  <c r="H35" i="1" s="1"/>
  <c r="I35" i="1" s="1"/>
  <c r="J35" i="1" s="1"/>
  <c r="K35" i="1" s="1"/>
  <c r="L35" i="1" s="1"/>
  <c r="M35" i="1" s="1"/>
  <c r="N35" i="1" s="1"/>
  <c r="O35" i="1" s="1"/>
  <c r="P35" i="1" s="1"/>
  <c r="Q35" i="1" s="1"/>
  <c r="R35" i="1" s="1"/>
  <c r="S35" i="1" s="1"/>
  <c r="T35" i="1" s="1"/>
  <c r="U35" i="1" s="1"/>
  <c r="V35" i="1" s="1"/>
  <c r="W35" i="1" s="1"/>
  <c r="X35" i="1" s="1"/>
  <c r="Y35" i="1" s="1"/>
  <c r="Z35" i="1" s="1"/>
  <c r="AA35" i="1" s="1"/>
  <c r="AB35" i="1" s="1"/>
  <c r="AC35" i="1" s="1"/>
  <c r="AD35" i="1" s="1"/>
  <c r="AE35" i="1" s="1"/>
  <c r="AF35" i="1" s="1"/>
  <c r="AG35" i="1" s="1"/>
  <c r="AH35" i="1" s="1"/>
  <c r="E34" i="1"/>
  <c r="F34" i="1" s="1"/>
  <c r="G34" i="1" s="1"/>
  <c r="H34" i="1" s="1"/>
  <c r="I34" i="1" s="1"/>
  <c r="J34" i="1" s="1"/>
  <c r="K34" i="1" s="1"/>
  <c r="L34" i="1" s="1"/>
  <c r="M34" i="1" s="1"/>
  <c r="N34" i="1" s="1"/>
  <c r="O34" i="1" s="1"/>
  <c r="P34" i="1" s="1"/>
  <c r="Q34" i="1" s="1"/>
  <c r="R34" i="1" s="1"/>
  <c r="S34" i="1" s="1"/>
  <c r="T34" i="1" s="1"/>
  <c r="U34" i="1" s="1"/>
  <c r="V34" i="1" s="1"/>
  <c r="W34" i="1" s="1"/>
  <c r="X34" i="1" s="1"/>
  <c r="Y34" i="1" s="1"/>
  <c r="Z34" i="1" s="1"/>
  <c r="AA34" i="1" s="1"/>
  <c r="AB34" i="1" s="1"/>
  <c r="AC34" i="1" s="1"/>
  <c r="AD34" i="1" s="1"/>
  <c r="AE34" i="1" s="1"/>
  <c r="AF34" i="1" s="1"/>
  <c r="AG34" i="1" s="1"/>
  <c r="AH34" i="1" s="1"/>
  <c r="E33" i="1"/>
  <c r="F33" i="1" s="1"/>
  <c r="G33" i="1" s="1"/>
  <c r="H33" i="1" s="1"/>
  <c r="I33" i="1" s="1"/>
  <c r="J33" i="1" s="1"/>
  <c r="K33" i="1" s="1"/>
  <c r="L33" i="1" s="1"/>
  <c r="M33" i="1" s="1"/>
  <c r="N33" i="1" s="1"/>
  <c r="O33" i="1" s="1"/>
  <c r="P33" i="1" s="1"/>
  <c r="Q33" i="1" s="1"/>
  <c r="R33" i="1" s="1"/>
  <c r="S33" i="1" s="1"/>
  <c r="T33" i="1" s="1"/>
  <c r="U33" i="1" s="1"/>
  <c r="V33" i="1" s="1"/>
  <c r="W33" i="1" s="1"/>
  <c r="X33" i="1" s="1"/>
  <c r="Y33" i="1" s="1"/>
  <c r="Z33" i="1" s="1"/>
  <c r="AA33" i="1" s="1"/>
  <c r="AB33" i="1" s="1"/>
  <c r="AC33" i="1" s="1"/>
  <c r="AD33" i="1" s="1"/>
  <c r="AE33" i="1" s="1"/>
  <c r="AF33" i="1" s="1"/>
  <c r="AG33" i="1" s="1"/>
  <c r="AH33" i="1" s="1"/>
  <c r="E31" i="1"/>
  <c r="F31" i="1" s="1"/>
  <c r="G31" i="1" s="1"/>
  <c r="H31" i="1" s="1"/>
  <c r="I31" i="1" s="1"/>
  <c r="J31" i="1" s="1"/>
  <c r="K31" i="1" s="1"/>
  <c r="L31" i="1" s="1"/>
  <c r="M31" i="1" s="1"/>
  <c r="N31" i="1" s="1"/>
  <c r="O31" i="1" s="1"/>
  <c r="P31" i="1" s="1"/>
  <c r="Q31" i="1" s="1"/>
  <c r="R31" i="1" s="1"/>
  <c r="S31" i="1" s="1"/>
  <c r="T31" i="1" s="1"/>
  <c r="U31" i="1" s="1"/>
  <c r="V31" i="1" s="1"/>
  <c r="W31" i="1" s="1"/>
  <c r="X31" i="1" s="1"/>
  <c r="Y31" i="1" s="1"/>
  <c r="Z31" i="1" s="1"/>
  <c r="AA31" i="1" s="1"/>
  <c r="AB31" i="1" s="1"/>
  <c r="AC31" i="1" s="1"/>
  <c r="AD31" i="1" s="1"/>
  <c r="AE31" i="1" s="1"/>
  <c r="AF31" i="1" s="1"/>
  <c r="AG31" i="1" s="1"/>
  <c r="AH31" i="1" s="1"/>
  <c r="E30" i="1"/>
  <c r="F30" i="1" s="1"/>
  <c r="G30" i="1" s="1"/>
  <c r="H30" i="1" s="1"/>
  <c r="I30" i="1" s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Z30" i="1" s="1"/>
  <c r="AA30" i="1" s="1"/>
  <c r="AB30" i="1" s="1"/>
  <c r="AC30" i="1" s="1"/>
  <c r="AD30" i="1" s="1"/>
  <c r="AE30" i="1" s="1"/>
  <c r="AF30" i="1" s="1"/>
  <c r="AG30" i="1" s="1"/>
  <c r="AH30" i="1" s="1"/>
  <c r="F29" i="1"/>
  <c r="G29" i="1" s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Y29" i="1" s="1"/>
  <c r="Z29" i="1" s="1"/>
  <c r="AA29" i="1" s="1"/>
  <c r="AB29" i="1" s="1"/>
  <c r="AC29" i="1" s="1"/>
  <c r="AD29" i="1" s="1"/>
  <c r="AE29" i="1" s="1"/>
  <c r="AF29" i="1" s="1"/>
  <c r="AG29" i="1" s="1"/>
  <c r="AH29" i="1" s="1"/>
  <c r="E28" i="1"/>
  <c r="F28" i="1" s="1"/>
  <c r="G28" i="1" s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X28" i="1" s="1"/>
  <c r="Y28" i="1" s="1"/>
  <c r="Z28" i="1" s="1"/>
  <c r="AA28" i="1" s="1"/>
  <c r="AB28" i="1" s="1"/>
  <c r="AC28" i="1" s="1"/>
  <c r="AD28" i="1" s="1"/>
  <c r="AE28" i="1" s="1"/>
  <c r="AF28" i="1" s="1"/>
  <c r="AG28" i="1" s="1"/>
  <c r="AH28" i="1" s="1"/>
  <c r="E26" i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X26" i="1" s="1"/>
  <c r="Y26" i="1" s="1"/>
  <c r="Z26" i="1" s="1"/>
  <c r="AA26" i="1" s="1"/>
  <c r="AB26" i="1" s="1"/>
  <c r="AC26" i="1" s="1"/>
  <c r="AD26" i="1" s="1"/>
  <c r="AE26" i="1" s="1"/>
  <c r="AF26" i="1" s="1"/>
  <c r="AG26" i="1" s="1"/>
  <c r="AH26" i="1" s="1"/>
  <c r="E25" i="1"/>
  <c r="F25" i="1" s="1"/>
  <c r="G25" i="1" s="1"/>
  <c r="H25" i="1" s="1"/>
  <c r="I25" i="1" s="1"/>
  <c r="J25" i="1" s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Y25" i="1" s="1"/>
  <c r="Z25" i="1" s="1"/>
  <c r="AA25" i="1" s="1"/>
  <c r="AB25" i="1" s="1"/>
  <c r="AC25" i="1" s="1"/>
  <c r="AD25" i="1" s="1"/>
  <c r="AE25" i="1" s="1"/>
  <c r="AF25" i="1" s="1"/>
  <c r="AG25" i="1" s="1"/>
  <c r="AH25" i="1" s="1"/>
  <c r="E24" i="1"/>
  <c r="F24" i="1" s="1"/>
  <c r="G24" i="1" s="1"/>
  <c r="H24" i="1" s="1"/>
  <c r="I24" i="1" s="1"/>
  <c r="J24" i="1" s="1"/>
  <c r="K24" i="1" s="1"/>
  <c r="L24" i="1" s="1"/>
  <c r="M24" i="1" s="1"/>
  <c r="N24" i="1" s="1"/>
  <c r="O24" i="1" s="1"/>
  <c r="P24" i="1" s="1"/>
  <c r="Q24" i="1" s="1"/>
  <c r="R24" i="1" s="1"/>
  <c r="S24" i="1" s="1"/>
  <c r="T24" i="1" s="1"/>
  <c r="U24" i="1" s="1"/>
  <c r="V24" i="1" s="1"/>
  <c r="W24" i="1" s="1"/>
  <c r="X24" i="1" s="1"/>
  <c r="Y24" i="1" s="1"/>
  <c r="Z24" i="1" s="1"/>
  <c r="AA24" i="1" s="1"/>
  <c r="AB24" i="1" s="1"/>
  <c r="AC24" i="1" s="1"/>
  <c r="AD24" i="1" s="1"/>
  <c r="AE24" i="1" s="1"/>
  <c r="AF24" i="1" s="1"/>
  <c r="AG24" i="1" s="1"/>
  <c r="AH24" i="1" s="1"/>
  <c r="E23" i="1"/>
  <c r="F23" i="1" s="1"/>
  <c r="G23" i="1" s="1"/>
  <c r="H23" i="1" s="1"/>
  <c r="I23" i="1" s="1"/>
  <c r="J23" i="1" s="1"/>
  <c r="K23" i="1" s="1"/>
  <c r="L23" i="1" s="1"/>
  <c r="M23" i="1" s="1"/>
  <c r="N23" i="1" s="1"/>
  <c r="O23" i="1" s="1"/>
  <c r="P23" i="1" s="1"/>
  <c r="Q23" i="1" s="1"/>
  <c r="R23" i="1" s="1"/>
  <c r="S23" i="1" s="1"/>
  <c r="T23" i="1" s="1"/>
  <c r="U23" i="1" s="1"/>
  <c r="V23" i="1" s="1"/>
  <c r="W23" i="1" s="1"/>
  <c r="X23" i="1" s="1"/>
  <c r="Y23" i="1" s="1"/>
  <c r="Z23" i="1" s="1"/>
  <c r="AA23" i="1" s="1"/>
  <c r="AB23" i="1" s="1"/>
  <c r="AC23" i="1" s="1"/>
  <c r="AD23" i="1" s="1"/>
  <c r="AE23" i="1" s="1"/>
  <c r="AF23" i="1" s="1"/>
  <c r="AG23" i="1" s="1"/>
  <c r="AH23" i="1" s="1"/>
  <c r="E20" i="1"/>
  <c r="F20" i="1" s="1"/>
  <c r="G20" i="1" s="1"/>
  <c r="H20" i="1" s="1"/>
  <c r="I20" i="1" s="1"/>
  <c r="J20" i="1" s="1"/>
  <c r="K20" i="1" s="1"/>
  <c r="L20" i="1" s="1"/>
  <c r="M20" i="1" s="1"/>
  <c r="N20" i="1" s="1"/>
  <c r="O20" i="1" s="1"/>
  <c r="P20" i="1" s="1"/>
  <c r="Q20" i="1" s="1"/>
  <c r="R20" i="1" s="1"/>
  <c r="S20" i="1" s="1"/>
  <c r="T20" i="1" s="1"/>
  <c r="U20" i="1" s="1"/>
  <c r="V20" i="1" s="1"/>
  <c r="W20" i="1" s="1"/>
  <c r="X20" i="1" s="1"/>
  <c r="Y20" i="1" s="1"/>
  <c r="Z20" i="1" s="1"/>
  <c r="AA20" i="1" s="1"/>
  <c r="AB20" i="1" s="1"/>
  <c r="AC20" i="1" s="1"/>
  <c r="AD20" i="1" s="1"/>
  <c r="AE20" i="1" s="1"/>
  <c r="AF20" i="1" s="1"/>
  <c r="AG20" i="1" s="1"/>
  <c r="AH20" i="1" s="1"/>
  <c r="E21" i="1"/>
  <c r="F21" i="1" s="1"/>
  <c r="G21" i="1" s="1"/>
  <c r="H21" i="1" s="1"/>
  <c r="I21" i="1" s="1"/>
  <c r="J21" i="1" s="1"/>
  <c r="K21" i="1" s="1"/>
  <c r="L21" i="1" s="1"/>
  <c r="M21" i="1" s="1"/>
  <c r="N21" i="1" s="1"/>
  <c r="O21" i="1" s="1"/>
  <c r="P21" i="1" s="1"/>
  <c r="Q21" i="1" s="1"/>
  <c r="R21" i="1" s="1"/>
  <c r="S21" i="1" s="1"/>
  <c r="T21" i="1" s="1"/>
  <c r="U21" i="1" s="1"/>
  <c r="V21" i="1" s="1"/>
  <c r="W21" i="1" s="1"/>
  <c r="X21" i="1" s="1"/>
  <c r="Y21" i="1" s="1"/>
  <c r="Z21" i="1" s="1"/>
  <c r="AA21" i="1" s="1"/>
  <c r="AB21" i="1" s="1"/>
  <c r="AC21" i="1" s="1"/>
  <c r="AD21" i="1" s="1"/>
  <c r="AE21" i="1" s="1"/>
  <c r="AF21" i="1" s="1"/>
  <c r="AG21" i="1" s="1"/>
  <c r="AH21" i="1" s="1"/>
  <c r="E19" i="1"/>
  <c r="F19" i="1" s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AD19" i="1" s="1"/>
  <c r="AE19" i="1" s="1"/>
  <c r="AF19" i="1" s="1"/>
  <c r="AG19" i="1" s="1"/>
  <c r="AH19" i="1" s="1"/>
  <c r="E18" i="1"/>
  <c r="F18" i="1" s="1"/>
  <c r="G18" i="1" s="1"/>
  <c r="H18" i="1" s="1"/>
  <c r="I18" i="1" s="1"/>
  <c r="J18" i="1" s="1"/>
  <c r="K18" i="1" s="1"/>
  <c r="L18" i="1" s="1"/>
  <c r="M18" i="1" s="1"/>
  <c r="N18" i="1" s="1"/>
  <c r="O18" i="1" s="1"/>
  <c r="P18" i="1" s="1"/>
  <c r="Q18" i="1" s="1"/>
  <c r="R18" i="1" s="1"/>
  <c r="S18" i="1" s="1"/>
  <c r="T18" i="1" s="1"/>
  <c r="U18" i="1" s="1"/>
  <c r="V18" i="1" s="1"/>
  <c r="W18" i="1" s="1"/>
  <c r="X18" i="1" s="1"/>
  <c r="Y18" i="1" s="1"/>
  <c r="Z18" i="1" s="1"/>
  <c r="AA18" i="1" s="1"/>
  <c r="AB18" i="1" s="1"/>
  <c r="AC18" i="1" s="1"/>
  <c r="AD18" i="1" s="1"/>
  <c r="AE18" i="1" s="1"/>
  <c r="AF18" i="1" s="1"/>
  <c r="AG18" i="1" s="1"/>
  <c r="AH18" i="1" s="1"/>
  <c r="E16" i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P16" i="1" s="1"/>
  <c r="Q16" i="1" s="1"/>
  <c r="R16" i="1" s="1"/>
  <c r="S16" i="1" s="1"/>
  <c r="T16" i="1" s="1"/>
  <c r="U16" i="1" s="1"/>
  <c r="V16" i="1" s="1"/>
  <c r="W16" i="1" s="1"/>
  <c r="X16" i="1" s="1"/>
  <c r="Y16" i="1" s="1"/>
  <c r="Z16" i="1" s="1"/>
  <c r="AA16" i="1" s="1"/>
  <c r="AB16" i="1" s="1"/>
  <c r="AC16" i="1" s="1"/>
  <c r="AD16" i="1" s="1"/>
  <c r="AE16" i="1" s="1"/>
  <c r="AF16" i="1" s="1"/>
  <c r="AG16" i="1" s="1"/>
  <c r="AH16" i="1" s="1"/>
  <c r="E15" i="1"/>
  <c r="F15" i="1" s="1"/>
  <c r="G15" i="1" s="1"/>
  <c r="H15" i="1" s="1"/>
  <c r="I15" i="1" s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Y15" i="1" s="1"/>
  <c r="Z15" i="1" s="1"/>
  <c r="AA15" i="1" s="1"/>
  <c r="AB15" i="1" s="1"/>
  <c r="AC15" i="1" s="1"/>
  <c r="AD15" i="1" s="1"/>
  <c r="AE15" i="1" s="1"/>
  <c r="AF15" i="1" s="1"/>
  <c r="AG15" i="1" s="1"/>
  <c r="AH15" i="1" s="1"/>
  <c r="E14" i="1"/>
  <c r="F14" i="1" s="1"/>
  <c r="G14" i="1" s="1"/>
  <c r="H14" i="1" s="1"/>
  <c r="I14" i="1" s="1"/>
  <c r="J14" i="1" s="1"/>
  <c r="K14" i="1" s="1"/>
  <c r="L14" i="1" s="1"/>
  <c r="M14" i="1" s="1"/>
  <c r="N14" i="1" s="1"/>
  <c r="O14" i="1" s="1"/>
  <c r="P14" i="1" s="1"/>
  <c r="Q14" i="1" s="1"/>
  <c r="R14" i="1" s="1"/>
  <c r="S14" i="1" s="1"/>
  <c r="T14" i="1" s="1"/>
  <c r="U14" i="1" s="1"/>
  <c r="V14" i="1" s="1"/>
  <c r="W14" i="1" s="1"/>
  <c r="X14" i="1" s="1"/>
  <c r="Y14" i="1" s="1"/>
  <c r="Z14" i="1" s="1"/>
  <c r="AA14" i="1" s="1"/>
  <c r="AB14" i="1" s="1"/>
  <c r="AC14" i="1" s="1"/>
  <c r="AD14" i="1" s="1"/>
  <c r="AE14" i="1" s="1"/>
  <c r="AF14" i="1" s="1"/>
  <c r="AG14" i="1" s="1"/>
  <c r="AH14" i="1" s="1"/>
  <c r="E13" i="1"/>
  <c r="F13" i="1" s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X13" i="1" s="1"/>
  <c r="Y13" i="1" s="1"/>
  <c r="Z13" i="1" s="1"/>
  <c r="AA13" i="1" s="1"/>
  <c r="AB13" i="1" s="1"/>
  <c r="AC13" i="1" s="1"/>
  <c r="AD13" i="1" s="1"/>
  <c r="AE13" i="1" s="1"/>
  <c r="AF13" i="1" s="1"/>
  <c r="AG13" i="1" s="1"/>
  <c r="AH13" i="1" s="1"/>
  <c r="E11" i="1"/>
  <c r="F11" i="1" s="1"/>
  <c r="G11" i="1" s="1"/>
  <c r="H11" i="1" s="1"/>
  <c r="I11" i="1" s="1"/>
  <c r="J11" i="1" s="1"/>
  <c r="K11" i="1" s="1"/>
  <c r="L11" i="1" s="1"/>
  <c r="M11" i="1" s="1"/>
  <c r="N11" i="1" s="1"/>
  <c r="O11" i="1" s="1"/>
  <c r="P11" i="1" s="1"/>
  <c r="Q11" i="1" s="1"/>
  <c r="R11" i="1" s="1"/>
  <c r="S11" i="1" s="1"/>
  <c r="T11" i="1" s="1"/>
  <c r="U11" i="1" s="1"/>
  <c r="V11" i="1" s="1"/>
  <c r="W11" i="1" s="1"/>
  <c r="X11" i="1" s="1"/>
  <c r="Y11" i="1" s="1"/>
  <c r="Z11" i="1" s="1"/>
  <c r="AA11" i="1" s="1"/>
  <c r="AB11" i="1" s="1"/>
  <c r="AC11" i="1" s="1"/>
  <c r="AD11" i="1" s="1"/>
  <c r="AE11" i="1" s="1"/>
  <c r="AF11" i="1" s="1"/>
  <c r="AG11" i="1" s="1"/>
  <c r="AH11" i="1" s="1"/>
  <c r="E10" i="1"/>
  <c r="F10" i="1" s="1"/>
  <c r="G10" i="1" s="1"/>
  <c r="H10" i="1" s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Z10" i="1" s="1"/>
  <c r="AA10" i="1" s="1"/>
  <c r="AB10" i="1" s="1"/>
  <c r="AC10" i="1" s="1"/>
  <c r="AD10" i="1" s="1"/>
  <c r="AE10" i="1" s="1"/>
  <c r="AF10" i="1" s="1"/>
  <c r="AG10" i="1" s="1"/>
  <c r="AH10" i="1" s="1"/>
  <c r="E9" i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R9" i="1" s="1"/>
  <c r="S9" i="1" s="1"/>
  <c r="T9" i="1" s="1"/>
  <c r="U9" i="1" s="1"/>
  <c r="V9" i="1" s="1"/>
  <c r="W9" i="1" s="1"/>
  <c r="X9" i="1" s="1"/>
  <c r="Y9" i="1" s="1"/>
  <c r="Z9" i="1" s="1"/>
  <c r="AA9" i="1" s="1"/>
  <c r="AB9" i="1" s="1"/>
  <c r="AC9" i="1" s="1"/>
  <c r="AD9" i="1" s="1"/>
  <c r="AE9" i="1" s="1"/>
  <c r="AF9" i="1" s="1"/>
  <c r="AG9" i="1" s="1"/>
  <c r="AH9" i="1" s="1"/>
  <c r="E8" i="1"/>
  <c r="F8" i="1" s="1"/>
  <c r="G8" i="1" s="1"/>
  <c r="H8" i="1" s="1"/>
  <c r="I8" i="1" s="1"/>
  <c r="J8" i="1" s="1"/>
  <c r="K8" i="1" s="1"/>
  <c r="L8" i="1" s="1"/>
  <c r="M8" i="1" s="1"/>
  <c r="N8" i="1" s="1"/>
  <c r="O8" i="1" s="1"/>
  <c r="P8" i="1" s="1"/>
  <c r="Q8" i="1" s="1"/>
  <c r="R8" i="1" s="1"/>
  <c r="S8" i="1" s="1"/>
  <c r="T8" i="1" s="1"/>
  <c r="U8" i="1" s="1"/>
  <c r="V8" i="1" s="1"/>
  <c r="W8" i="1" s="1"/>
  <c r="X8" i="1" s="1"/>
  <c r="Y8" i="1" s="1"/>
  <c r="Z8" i="1" s="1"/>
  <c r="AA8" i="1" s="1"/>
  <c r="AB8" i="1" s="1"/>
  <c r="AC8" i="1" s="1"/>
  <c r="AD8" i="1" s="1"/>
  <c r="AE8" i="1" s="1"/>
  <c r="AF8" i="1" s="1"/>
  <c r="AG8" i="1" s="1"/>
  <c r="AH8" i="1" s="1"/>
  <c r="E6" i="1"/>
  <c r="F6" i="1" s="1"/>
  <c r="G6" i="1" s="1"/>
  <c r="H6" i="1" s="1"/>
  <c r="I6" i="1" s="1"/>
  <c r="J6" i="1" s="1"/>
  <c r="K6" i="1" s="1"/>
  <c r="L6" i="1" s="1"/>
  <c r="M6" i="1" s="1"/>
  <c r="N6" i="1" s="1"/>
  <c r="O6" i="1" s="1"/>
  <c r="P6" i="1" s="1"/>
  <c r="Q6" i="1" s="1"/>
  <c r="R6" i="1" s="1"/>
  <c r="S6" i="1" s="1"/>
  <c r="T6" i="1" s="1"/>
  <c r="U6" i="1" s="1"/>
  <c r="V6" i="1" s="1"/>
  <c r="W6" i="1" s="1"/>
  <c r="X6" i="1" s="1"/>
  <c r="Y6" i="1" s="1"/>
  <c r="Z6" i="1" s="1"/>
  <c r="AA6" i="1" s="1"/>
  <c r="AB6" i="1" s="1"/>
  <c r="AC6" i="1" s="1"/>
  <c r="AD6" i="1" s="1"/>
  <c r="AE6" i="1" s="1"/>
  <c r="AF6" i="1" s="1"/>
  <c r="AG6" i="1" s="1"/>
  <c r="AH6" i="1" s="1"/>
  <c r="E5" i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D5" i="1" s="1"/>
  <c r="AE5" i="1" s="1"/>
  <c r="AF5" i="1" s="1"/>
  <c r="AG5" i="1" s="1"/>
  <c r="AH5" i="1" s="1"/>
  <c r="E4" i="1"/>
  <c r="F4" i="1" s="1"/>
  <c r="G4" i="1" s="1"/>
  <c r="H4" i="1" s="1"/>
  <c r="I4" i="1" s="1"/>
  <c r="J4" i="1" s="1"/>
  <c r="K4" i="1" s="1"/>
  <c r="L4" i="1" s="1"/>
  <c r="M4" i="1" s="1"/>
  <c r="N4" i="1" s="1"/>
  <c r="O4" i="1" s="1"/>
  <c r="P4" i="1" s="1"/>
  <c r="Q4" i="1" s="1"/>
  <c r="R4" i="1" s="1"/>
  <c r="S4" i="1" s="1"/>
  <c r="T4" i="1" s="1"/>
  <c r="U4" i="1" s="1"/>
  <c r="V4" i="1" s="1"/>
  <c r="W4" i="1" s="1"/>
  <c r="X4" i="1" s="1"/>
  <c r="Y4" i="1" s="1"/>
  <c r="Z4" i="1" s="1"/>
  <c r="AA4" i="1" s="1"/>
  <c r="AB4" i="1" s="1"/>
  <c r="AC4" i="1" s="1"/>
  <c r="AD4" i="1" s="1"/>
  <c r="AE4" i="1" s="1"/>
  <c r="AF4" i="1" s="1"/>
  <c r="AG4" i="1" s="1"/>
  <c r="AH4" i="1" s="1"/>
  <c r="E3" i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AG3" i="1" s="1"/>
  <c r="AH3" i="1" s="1"/>
  <c r="F2" i="1"/>
  <c r="G2" i="1" s="1"/>
  <c r="H2" i="1" s="1"/>
  <c r="I2" i="1" s="1"/>
  <c r="J2" i="1" s="1"/>
  <c r="K2" i="1" s="1"/>
  <c r="L2" i="1" s="1"/>
  <c r="M2" i="1" s="1"/>
  <c r="N2" i="1" s="1"/>
  <c r="O2" i="1" s="1"/>
  <c r="P2" i="1" s="1"/>
  <c r="Q2" i="1" s="1"/>
  <c r="R2" i="1" s="1"/>
  <c r="S2" i="1" s="1"/>
  <c r="T2" i="1" s="1"/>
  <c r="U2" i="1" s="1"/>
  <c r="V2" i="1" s="1"/>
  <c r="W2" i="1" s="1"/>
  <c r="X2" i="1" s="1"/>
  <c r="Y2" i="1" s="1"/>
  <c r="Z2" i="1" s="1"/>
  <c r="AA2" i="1" s="1"/>
  <c r="AB2" i="1" s="1"/>
  <c r="AC2" i="1" s="1"/>
  <c r="AD2" i="1" s="1"/>
  <c r="AE2" i="1" s="1"/>
  <c r="AF2" i="1" s="1"/>
  <c r="AG2" i="1" s="1"/>
  <c r="AH2" i="1" s="1"/>
  <c r="M45" i="2" l="1"/>
  <c r="N45" i="2" s="1"/>
  <c r="O45" i="2" s="1"/>
  <c r="P45" i="2" s="1"/>
  <c r="Q45" i="2" s="1"/>
  <c r="R45" i="2" s="1"/>
  <c r="J88" i="1"/>
  <c r="K88" i="1" s="1"/>
  <c r="L88" i="1" s="1"/>
  <c r="M88" i="1" s="1"/>
  <c r="N88" i="1" s="1"/>
  <c r="O88" i="1" s="1"/>
  <c r="P88" i="1" s="1"/>
  <c r="Q88" i="1" s="1"/>
  <c r="R88" i="1" s="1"/>
  <c r="S88" i="1" s="1"/>
  <c r="T88" i="1" s="1"/>
  <c r="U88" i="1" s="1"/>
  <c r="V88" i="1" s="1"/>
  <c r="W88" i="1" s="1"/>
  <c r="X88" i="1" s="1"/>
  <c r="L45" i="2"/>
  <c r="R41" i="2"/>
  <c r="V96" i="1"/>
  <c r="W96" i="1" s="1"/>
  <c r="X96" i="1" s="1"/>
  <c r="I44" i="1"/>
  <c r="J44" i="1" s="1"/>
  <c r="K44" i="1" s="1"/>
  <c r="L44" i="1" s="1"/>
  <c r="M44" i="1" s="1"/>
  <c r="N44" i="1" s="1"/>
  <c r="O44" i="1" s="1"/>
  <c r="P44" i="1" s="1"/>
  <c r="Q44" i="1" s="1"/>
  <c r="R44" i="1" s="1"/>
  <c r="S44" i="1" s="1"/>
  <c r="T44" i="1" s="1"/>
  <c r="U44" i="1" s="1"/>
  <c r="V44" i="1" s="1"/>
  <c r="W44" i="1" s="1"/>
  <c r="X44" i="1" s="1"/>
  <c r="Y44" i="1" s="1"/>
  <c r="Z44" i="1" s="1"/>
  <c r="AA44" i="1" s="1"/>
  <c r="AB44" i="1" s="1"/>
  <c r="AC44" i="1" s="1"/>
  <c r="AD44" i="1" s="1"/>
  <c r="AE44" i="1" s="1"/>
  <c r="AF44" i="1" s="1"/>
  <c r="AG44" i="1" s="1"/>
  <c r="AH44" i="1" s="1"/>
</calcChain>
</file>

<file path=xl/sharedStrings.xml><?xml version="1.0" encoding="utf-8"?>
<sst xmlns="http://schemas.openxmlformats.org/spreadsheetml/2006/main" count="16" uniqueCount="9">
  <si>
    <t>Year</t>
  </si>
  <si>
    <t>scale</t>
  </si>
  <si>
    <t>Min</t>
  </si>
  <si>
    <t>Incre</t>
  </si>
  <si>
    <t xml:space="preserve">                                                               </t>
  </si>
  <si>
    <t>BY HAJI MUAMMAD HUSSAIN SST, G.MUSLIM HSS RWP</t>
  </si>
  <si>
    <t>H.R</t>
  </si>
  <si>
    <t>PAY CHART W.E.F. 1-7-2017 (ALONG WITH 2008 to 2016)</t>
  </si>
  <si>
    <t xml:space="preserve">                                                               PAY CHART W.E.F. 1-7-2017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</si>
</sst>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8"/>
      <color theme="1"/>
      <name val="David"/>
      <family val="2"/>
      <charset val="177"/>
    </font>
    <font>
      <b/>
      <sz val="12"/>
      <color theme="1"/>
      <name val="David"/>
      <family val="2"/>
      <charset val="177"/>
    </font>
    <font>
      <b/>
      <i/>
      <sz val="12"/>
      <color theme="1"/>
      <name val="David"/>
      <family val="2"/>
      <charset val="177"/>
    </font>
    <font>
      <b/>
      <sz val="10"/>
      <color theme="1"/>
      <name val="David"/>
      <family val="2"/>
      <charset val="177"/>
    </font>
    <font>
      <b/>
      <sz val="9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b/>
      <i/>
      <sz val="8"/>
      <color theme="1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9" fontId="4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1" fillId="0" borderId="0" xfId="0" applyFont="1"/>
    <xf numFmtId="0" fontId="4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</cellXfs>
  <cellStyles count="1">
    <cellStyle name="Normal" xfId="0" builtinId="0"/>
  </cellStyles>
  <dxfs count="0"/>
  <tableStyles count="1" defaultTableStyle="TableStyleMedium9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15"/>
  <sheetViews>
    <sheetView tabSelected="1" topLeftCell="D1" zoomScale="87" zoomScaleNormal="87" workbookViewId="0">
      <selection activeCell="AM1" sqref="AM1"/>
    </sheetView>
  </sheetViews>
  <sheetFormatPr defaultRowHeight="12.75" customHeight="1" x14ac:dyDescent="0.25"/>
  <cols>
    <col min="1" max="1" width="3.42578125" style="5" customWidth="1"/>
    <col min="2" max="2" width="4.42578125" style="5" customWidth="1"/>
    <col min="3" max="3" width="4.28515625" style="5" customWidth="1"/>
    <col min="4" max="4" width="5.5703125" style="5" customWidth="1"/>
    <col min="5" max="5" width="6.28515625" style="5" customWidth="1"/>
    <col min="6" max="7" width="5.5703125" style="5" customWidth="1"/>
    <col min="8" max="8" width="5.42578125" style="5" customWidth="1"/>
    <col min="9" max="9" width="5.85546875" style="5" customWidth="1"/>
    <col min="10" max="10" width="5.42578125" style="5" customWidth="1"/>
    <col min="11" max="11" width="5.5703125" style="5" customWidth="1"/>
    <col min="12" max="14" width="5.42578125" style="5" customWidth="1"/>
    <col min="15" max="16" width="5.5703125" style="5" customWidth="1"/>
    <col min="17" max="19" width="5.42578125" style="5" customWidth="1"/>
    <col min="20" max="20" width="5.5703125" style="5" customWidth="1"/>
    <col min="21" max="24" width="5.42578125" style="5" customWidth="1"/>
    <col min="25" max="25" width="5.28515625" style="5" customWidth="1"/>
    <col min="26" max="33" width="4.85546875" style="5" customWidth="1"/>
    <col min="34" max="34" width="5.28515625" style="5" customWidth="1"/>
    <col min="35" max="16384" width="9.140625" style="5"/>
  </cols>
  <sheetData>
    <row r="1" spans="1:34" s="4" customFormat="1" ht="12.75" customHeight="1" x14ac:dyDescent="0.25">
      <c r="B1" s="7" t="s">
        <v>7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8" t="s">
        <v>4</v>
      </c>
      <c r="P1" s="8"/>
      <c r="Q1" s="8"/>
      <c r="R1" s="8"/>
      <c r="S1" s="8" t="s">
        <v>5</v>
      </c>
      <c r="T1" s="8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ht="12.75" customHeight="1" x14ac:dyDescent="0.25">
      <c r="A2" s="5" t="s">
        <v>1</v>
      </c>
      <c r="B2" s="1" t="s">
        <v>0</v>
      </c>
      <c r="C2" s="1" t="s">
        <v>3</v>
      </c>
      <c r="D2" s="1" t="s">
        <v>2</v>
      </c>
      <c r="E2" s="1">
        <v>1</v>
      </c>
      <c r="F2" s="1">
        <f>SUM(E2,1)</f>
        <v>2</v>
      </c>
      <c r="G2" s="1">
        <f t="shared" ref="G2:AH2" si="0">SUM(F2,1)</f>
        <v>3</v>
      </c>
      <c r="H2" s="1">
        <f t="shared" si="0"/>
        <v>4</v>
      </c>
      <c r="I2" s="1">
        <f t="shared" si="0"/>
        <v>5</v>
      </c>
      <c r="J2" s="1">
        <f t="shared" si="0"/>
        <v>6</v>
      </c>
      <c r="K2" s="1">
        <f t="shared" si="0"/>
        <v>7</v>
      </c>
      <c r="L2" s="1">
        <f t="shared" si="0"/>
        <v>8</v>
      </c>
      <c r="M2" s="1">
        <f t="shared" si="0"/>
        <v>9</v>
      </c>
      <c r="N2" s="1">
        <f t="shared" si="0"/>
        <v>10</v>
      </c>
      <c r="O2" s="1">
        <f t="shared" si="0"/>
        <v>11</v>
      </c>
      <c r="P2" s="1">
        <f t="shared" si="0"/>
        <v>12</v>
      </c>
      <c r="Q2" s="1">
        <f t="shared" si="0"/>
        <v>13</v>
      </c>
      <c r="R2" s="1">
        <f t="shared" si="0"/>
        <v>14</v>
      </c>
      <c r="S2" s="1">
        <f t="shared" si="0"/>
        <v>15</v>
      </c>
      <c r="T2" s="1">
        <f t="shared" si="0"/>
        <v>16</v>
      </c>
      <c r="U2" s="1">
        <f t="shared" si="0"/>
        <v>17</v>
      </c>
      <c r="V2" s="1">
        <f t="shared" si="0"/>
        <v>18</v>
      </c>
      <c r="W2" s="1">
        <f t="shared" si="0"/>
        <v>19</v>
      </c>
      <c r="X2" s="1">
        <f t="shared" si="0"/>
        <v>20</v>
      </c>
      <c r="Y2" s="1">
        <f t="shared" si="0"/>
        <v>21</v>
      </c>
      <c r="Z2" s="1">
        <f t="shared" si="0"/>
        <v>22</v>
      </c>
      <c r="AA2" s="1">
        <f t="shared" si="0"/>
        <v>23</v>
      </c>
      <c r="AB2" s="1">
        <f t="shared" si="0"/>
        <v>24</v>
      </c>
      <c r="AC2" s="1">
        <f t="shared" si="0"/>
        <v>25</v>
      </c>
      <c r="AD2" s="1">
        <f t="shared" si="0"/>
        <v>26</v>
      </c>
      <c r="AE2" s="1">
        <f t="shared" si="0"/>
        <v>27</v>
      </c>
      <c r="AF2" s="1">
        <f t="shared" si="0"/>
        <v>28</v>
      </c>
      <c r="AG2" s="1">
        <f t="shared" si="0"/>
        <v>29</v>
      </c>
      <c r="AH2" s="1">
        <f t="shared" si="0"/>
        <v>30</v>
      </c>
    </row>
    <row r="3" spans="1:34" ht="12.75" customHeight="1" x14ac:dyDescent="0.25">
      <c r="A3" s="37">
        <v>1</v>
      </c>
      <c r="B3" s="1">
        <v>2008</v>
      </c>
      <c r="C3" s="1">
        <v>90</v>
      </c>
      <c r="D3" s="1">
        <v>2970</v>
      </c>
      <c r="E3" s="1">
        <f>SUM(D3,90)</f>
        <v>3060</v>
      </c>
      <c r="F3" s="1">
        <f t="shared" ref="F3:AH3" si="1">SUM(E3,90)</f>
        <v>3150</v>
      </c>
      <c r="G3" s="1">
        <f t="shared" si="1"/>
        <v>3240</v>
      </c>
      <c r="H3" s="1">
        <f t="shared" si="1"/>
        <v>3330</v>
      </c>
      <c r="I3" s="1">
        <f t="shared" si="1"/>
        <v>3420</v>
      </c>
      <c r="J3" s="1">
        <f t="shared" si="1"/>
        <v>3510</v>
      </c>
      <c r="K3" s="1">
        <f t="shared" si="1"/>
        <v>3600</v>
      </c>
      <c r="L3" s="1">
        <f t="shared" si="1"/>
        <v>3690</v>
      </c>
      <c r="M3" s="1">
        <f t="shared" si="1"/>
        <v>3780</v>
      </c>
      <c r="N3" s="1">
        <f t="shared" si="1"/>
        <v>3870</v>
      </c>
      <c r="O3" s="1">
        <f t="shared" si="1"/>
        <v>3960</v>
      </c>
      <c r="P3" s="1">
        <f t="shared" si="1"/>
        <v>4050</v>
      </c>
      <c r="Q3" s="1">
        <f t="shared" si="1"/>
        <v>4140</v>
      </c>
      <c r="R3" s="1">
        <f t="shared" si="1"/>
        <v>4230</v>
      </c>
      <c r="S3" s="1">
        <f t="shared" si="1"/>
        <v>4320</v>
      </c>
      <c r="T3" s="1">
        <f t="shared" si="1"/>
        <v>4410</v>
      </c>
      <c r="U3" s="1">
        <f t="shared" si="1"/>
        <v>4500</v>
      </c>
      <c r="V3" s="1">
        <f t="shared" si="1"/>
        <v>4590</v>
      </c>
      <c r="W3" s="1">
        <f t="shared" si="1"/>
        <v>4680</v>
      </c>
      <c r="X3" s="1">
        <f t="shared" si="1"/>
        <v>4770</v>
      </c>
      <c r="Y3" s="1">
        <f t="shared" si="1"/>
        <v>4860</v>
      </c>
      <c r="Z3" s="1">
        <f t="shared" si="1"/>
        <v>4950</v>
      </c>
      <c r="AA3" s="1">
        <f t="shared" si="1"/>
        <v>5040</v>
      </c>
      <c r="AB3" s="1">
        <f t="shared" si="1"/>
        <v>5130</v>
      </c>
      <c r="AC3" s="1">
        <f t="shared" si="1"/>
        <v>5220</v>
      </c>
      <c r="AD3" s="1">
        <f t="shared" si="1"/>
        <v>5310</v>
      </c>
      <c r="AE3" s="1">
        <f t="shared" si="1"/>
        <v>5400</v>
      </c>
      <c r="AF3" s="1">
        <f t="shared" si="1"/>
        <v>5490</v>
      </c>
      <c r="AG3" s="1">
        <f t="shared" si="1"/>
        <v>5580</v>
      </c>
      <c r="AH3" s="1">
        <f t="shared" si="1"/>
        <v>5670</v>
      </c>
    </row>
    <row r="4" spans="1:34" ht="12.75" customHeight="1" x14ac:dyDescent="0.25">
      <c r="A4" s="37"/>
      <c r="B4" s="1">
        <v>2011</v>
      </c>
      <c r="C4" s="1">
        <v>150</v>
      </c>
      <c r="D4" s="1">
        <v>4800</v>
      </c>
      <c r="E4" s="1">
        <f>SUM(D4,150)</f>
        <v>4950</v>
      </c>
      <c r="F4" s="1">
        <f t="shared" ref="F4:AH4" si="2">SUM(E4,150)</f>
        <v>5100</v>
      </c>
      <c r="G4" s="1">
        <f t="shared" si="2"/>
        <v>5250</v>
      </c>
      <c r="H4" s="1">
        <f t="shared" si="2"/>
        <v>5400</v>
      </c>
      <c r="I4" s="1">
        <f t="shared" si="2"/>
        <v>5550</v>
      </c>
      <c r="J4" s="1">
        <f t="shared" si="2"/>
        <v>5700</v>
      </c>
      <c r="K4" s="1">
        <f t="shared" si="2"/>
        <v>5850</v>
      </c>
      <c r="L4" s="1">
        <f t="shared" si="2"/>
        <v>6000</v>
      </c>
      <c r="M4" s="1">
        <f t="shared" si="2"/>
        <v>6150</v>
      </c>
      <c r="N4" s="1">
        <f t="shared" si="2"/>
        <v>6300</v>
      </c>
      <c r="O4" s="1">
        <f t="shared" si="2"/>
        <v>6450</v>
      </c>
      <c r="P4" s="1">
        <f t="shared" si="2"/>
        <v>6600</v>
      </c>
      <c r="Q4" s="1">
        <f t="shared" si="2"/>
        <v>6750</v>
      </c>
      <c r="R4" s="1">
        <f t="shared" si="2"/>
        <v>6900</v>
      </c>
      <c r="S4" s="1">
        <f t="shared" si="2"/>
        <v>7050</v>
      </c>
      <c r="T4" s="1">
        <f t="shared" si="2"/>
        <v>7200</v>
      </c>
      <c r="U4" s="1">
        <f t="shared" si="2"/>
        <v>7350</v>
      </c>
      <c r="V4" s="1">
        <f t="shared" si="2"/>
        <v>7500</v>
      </c>
      <c r="W4" s="1">
        <f t="shared" si="2"/>
        <v>7650</v>
      </c>
      <c r="X4" s="1">
        <f t="shared" si="2"/>
        <v>7800</v>
      </c>
      <c r="Y4" s="1">
        <f t="shared" si="2"/>
        <v>7950</v>
      </c>
      <c r="Z4" s="1">
        <f t="shared" si="2"/>
        <v>8100</v>
      </c>
      <c r="AA4" s="1">
        <f t="shared" si="2"/>
        <v>8250</v>
      </c>
      <c r="AB4" s="1">
        <f t="shared" si="2"/>
        <v>8400</v>
      </c>
      <c r="AC4" s="1">
        <f t="shared" si="2"/>
        <v>8550</v>
      </c>
      <c r="AD4" s="1">
        <f t="shared" si="2"/>
        <v>8700</v>
      </c>
      <c r="AE4" s="1">
        <f t="shared" si="2"/>
        <v>8850</v>
      </c>
      <c r="AF4" s="1">
        <f t="shared" si="2"/>
        <v>9000</v>
      </c>
      <c r="AG4" s="1">
        <f t="shared" si="2"/>
        <v>9150</v>
      </c>
      <c r="AH4" s="1">
        <f t="shared" si="2"/>
        <v>9300</v>
      </c>
    </row>
    <row r="5" spans="1:34" ht="12.75" customHeight="1" x14ac:dyDescent="0.25">
      <c r="A5" s="37"/>
      <c r="B5" s="1">
        <v>2015</v>
      </c>
      <c r="C5" s="1">
        <v>195</v>
      </c>
      <c r="D5" s="1">
        <v>6210</v>
      </c>
      <c r="E5" s="1">
        <f>SUM(D5,195)</f>
        <v>6405</v>
      </c>
      <c r="F5" s="1">
        <f t="shared" ref="F5:AH5" si="3">SUM(E5,195)</f>
        <v>6600</v>
      </c>
      <c r="G5" s="1">
        <f t="shared" si="3"/>
        <v>6795</v>
      </c>
      <c r="H5" s="1">
        <f t="shared" si="3"/>
        <v>6990</v>
      </c>
      <c r="I5" s="1">
        <f t="shared" si="3"/>
        <v>7185</v>
      </c>
      <c r="J5" s="1">
        <f t="shared" si="3"/>
        <v>7380</v>
      </c>
      <c r="K5" s="1">
        <f t="shared" si="3"/>
        <v>7575</v>
      </c>
      <c r="L5" s="1">
        <f t="shared" si="3"/>
        <v>7770</v>
      </c>
      <c r="M5" s="1">
        <f t="shared" si="3"/>
        <v>7965</v>
      </c>
      <c r="N5" s="1">
        <f t="shared" si="3"/>
        <v>8160</v>
      </c>
      <c r="O5" s="1">
        <f t="shared" si="3"/>
        <v>8355</v>
      </c>
      <c r="P5" s="1">
        <f t="shared" si="3"/>
        <v>8550</v>
      </c>
      <c r="Q5" s="1">
        <f t="shared" si="3"/>
        <v>8745</v>
      </c>
      <c r="R5" s="1">
        <f t="shared" si="3"/>
        <v>8940</v>
      </c>
      <c r="S5" s="1">
        <f t="shared" si="3"/>
        <v>9135</v>
      </c>
      <c r="T5" s="1">
        <f t="shared" si="3"/>
        <v>9330</v>
      </c>
      <c r="U5" s="1">
        <f t="shared" si="3"/>
        <v>9525</v>
      </c>
      <c r="V5" s="1">
        <f t="shared" si="3"/>
        <v>9720</v>
      </c>
      <c r="W5" s="1">
        <f t="shared" si="3"/>
        <v>9915</v>
      </c>
      <c r="X5" s="1">
        <f t="shared" si="3"/>
        <v>10110</v>
      </c>
      <c r="Y5" s="1">
        <f t="shared" si="3"/>
        <v>10305</v>
      </c>
      <c r="Z5" s="1">
        <f t="shared" si="3"/>
        <v>10500</v>
      </c>
      <c r="AA5" s="1">
        <f t="shared" si="3"/>
        <v>10695</v>
      </c>
      <c r="AB5" s="1">
        <f t="shared" si="3"/>
        <v>10890</v>
      </c>
      <c r="AC5" s="1">
        <f t="shared" si="3"/>
        <v>11085</v>
      </c>
      <c r="AD5" s="1">
        <f t="shared" si="3"/>
        <v>11280</v>
      </c>
      <c r="AE5" s="1">
        <f t="shared" si="3"/>
        <v>11475</v>
      </c>
      <c r="AF5" s="1">
        <f t="shared" si="3"/>
        <v>11670</v>
      </c>
      <c r="AG5" s="1">
        <f t="shared" si="3"/>
        <v>11865</v>
      </c>
      <c r="AH5" s="1">
        <f t="shared" si="3"/>
        <v>12060</v>
      </c>
    </row>
    <row r="6" spans="1:34" ht="12.75" customHeight="1" x14ac:dyDescent="0.25">
      <c r="A6" s="37"/>
      <c r="B6" s="1">
        <v>2016</v>
      </c>
      <c r="C6" s="1">
        <v>240</v>
      </c>
      <c r="D6" s="1">
        <v>7640</v>
      </c>
      <c r="E6" s="1">
        <f>SUM(D6,240)</f>
        <v>7880</v>
      </c>
      <c r="F6" s="1">
        <f t="shared" ref="F6:AH6" si="4">SUM(E6,240)</f>
        <v>8120</v>
      </c>
      <c r="G6" s="1">
        <f t="shared" si="4"/>
        <v>8360</v>
      </c>
      <c r="H6" s="1">
        <f t="shared" si="4"/>
        <v>8600</v>
      </c>
      <c r="I6" s="1">
        <f t="shared" si="4"/>
        <v>8840</v>
      </c>
      <c r="J6" s="1">
        <f t="shared" si="4"/>
        <v>9080</v>
      </c>
      <c r="K6" s="1">
        <f t="shared" si="4"/>
        <v>9320</v>
      </c>
      <c r="L6" s="1">
        <f t="shared" si="4"/>
        <v>9560</v>
      </c>
      <c r="M6" s="1">
        <f t="shared" si="4"/>
        <v>9800</v>
      </c>
      <c r="N6" s="1">
        <f t="shared" si="4"/>
        <v>10040</v>
      </c>
      <c r="O6" s="1">
        <f t="shared" si="4"/>
        <v>10280</v>
      </c>
      <c r="P6" s="1">
        <f t="shared" si="4"/>
        <v>10520</v>
      </c>
      <c r="Q6" s="1">
        <f t="shared" si="4"/>
        <v>10760</v>
      </c>
      <c r="R6" s="1">
        <f t="shared" si="4"/>
        <v>11000</v>
      </c>
      <c r="S6" s="1">
        <f t="shared" si="4"/>
        <v>11240</v>
      </c>
      <c r="T6" s="1">
        <f t="shared" si="4"/>
        <v>11480</v>
      </c>
      <c r="U6" s="1">
        <f t="shared" si="4"/>
        <v>11720</v>
      </c>
      <c r="V6" s="1">
        <f t="shared" si="4"/>
        <v>11960</v>
      </c>
      <c r="W6" s="1">
        <f t="shared" si="4"/>
        <v>12200</v>
      </c>
      <c r="X6" s="1">
        <f t="shared" si="4"/>
        <v>12440</v>
      </c>
      <c r="Y6" s="1">
        <f t="shared" si="4"/>
        <v>12680</v>
      </c>
      <c r="Z6" s="1">
        <f t="shared" si="4"/>
        <v>12920</v>
      </c>
      <c r="AA6" s="1">
        <f t="shared" si="4"/>
        <v>13160</v>
      </c>
      <c r="AB6" s="1">
        <f t="shared" si="4"/>
        <v>13400</v>
      </c>
      <c r="AC6" s="1">
        <f t="shared" si="4"/>
        <v>13640</v>
      </c>
      <c r="AD6" s="1">
        <f t="shared" si="4"/>
        <v>13880</v>
      </c>
      <c r="AE6" s="1">
        <f t="shared" si="4"/>
        <v>14120</v>
      </c>
      <c r="AF6" s="1">
        <f t="shared" si="4"/>
        <v>14360</v>
      </c>
      <c r="AG6" s="1">
        <f t="shared" si="4"/>
        <v>14600</v>
      </c>
      <c r="AH6" s="1">
        <f t="shared" si="4"/>
        <v>14840</v>
      </c>
    </row>
    <row r="7" spans="1:34" s="6" customFormat="1" ht="12.75" customHeight="1" thickBot="1" x14ac:dyDescent="0.3">
      <c r="A7" s="14"/>
      <c r="B7" s="15">
        <v>2017</v>
      </c>
      <c r="C7" s="15">
        <v>290</v>
      </c>
      <c r="D7" s="15">
        <v>9130</v>
      </c>
      <c r="E7" s="15">
        <f>SUM(D7,290)</f>
        <v>9420</v>
      </c>
      <c r="F7" s="15">
        <f>SUM(E7,290)</f>
        <v>9710</v>
      </c>
      <c r="G7" s="15">
        <f t="shared" ref="G7:AH7" si="5">SUM(F7,290)</f>
        <v>10000</v>
      </c>
      <c r="H7" s="15">
        <f t="shared" si="5"/>
        <v>10290</v>
      </c>
      <c r="I7" s="15">
        <f t="shared" si="5"/>
        <v>10580</v>
      </c>
      <c r="J7" s="15">
        <f t="shared" si="5"/>
        <v>10870</v>
      </c>
      <c r="K7" s="15">
        <f t="shared" si="5"/>
        <v>11160</v>
      </c>
      <c r="L7" s="15">
        <f t="shared" si="5"/>
        <v>11450</v>
      </c>
      <c r="M7" s="15">
        <f t="shared" si="5"/>
        <v>11740</v>
      </c>
      <c r="N7" s="15">
        <f t="shared" si="5"/>
        <v>12030</v>
      </c>
      <c r="O7" s="15">
        <f t="shared" si="5"/>
        <v>12320</v>
      </c>
      <c r="P7" s="15">
        <f t="shared" si="5"/>
        <v>12610</v>
      </c>
      <c r="Q7" s="15">
        <f t="shared" si="5"/>
        <v>12900</v>
      </c>
      <c r="R7" s="15">
        <f t="shared" si="5"/>
        <v>13190</v>
      </c>
      <c r="S7" s="15">
        <f t="shared" si="5"/>
        <v>13480</v>
      </c>
      <c r="T7" s="15">
        <f t="shared" si="5"/>
        <v>13770</v>
      </c>
      <c r="U7" s="15">
        <f t="shared" si="5"/>
        <v>14060</v>
      </c>
      <c r="V7" s="15">
        <f t="shared" si="5"/>
        <v>14350</v>
      </c>
      <c r="W7" s="15">
        <f t="shared" si="5"/>
        <v>14640</v>
      </c>
      <c r="X7" s="15">
        <f t="shared" si="5"/>
        <v>14930</v>
      </c>
      <c r="Y7" s="15">
        <f t="shared" si="5"/>
        <v>15220</v>
      </c>
      <c r="Z7" s="15">
        <f t="shared" si="5"/>
        <v>15510</v>
      </c>
      <c r="AA7" s="15">
        <f t="shared" si="5"/>
        <v>15800</v>
      </c>
      <c r="AB7" s="15">
        <f t="shared" si="5"/>
        <v>16090</v>
      </c>
      <c r="AC7" s="15">
        <f t="shared" si="5"/>
        <v>16380</v>
      </c>
      <c r="AD7" s="15">
        <f t="shared" si="5"/>
        <v>16670</v>
      </c>
      <c r="AE7" s="15">
        <f t="shared" si="5"/>
        <v>16960</v>
      </c>
      <c r="AF7" s="15">
        <f t="shared" si="5"/>
        <v>17250</v>
      </c>
      <c r="AG7" s="15">
        <f t="shared" si="5"/>
        <v>17540</v>
      </c>
      <c r="AH7" s="15">
        <f t="shared" si="5"/>
        <v>17830</v>
      </c>
    </row>
    <row r="8" spans="1:34" ht="12.75" customHeight="1" x14ac:dyDescent="0.25">
      <c r="A8" s="37">
        <v>2</v>
      </c>
      <c r="B8" s="13">
        <v>2008</v>
      </c>
      <c r="C8" s="13">
        <v>100</v>
      </c>
      <c r="D8" s="13">
        <v>3035</v>
      </c>
      <c r="E8" s="13">
        <f>SUM(D8,100)</f>
        <v>3135</v>
      </c>
      <c r="F8" s="13">
        <f t="shared" ref="F8:AH8" si="6">SUM(E8,100)</f>
        <v>3235</v>
      </c>
      <c r="G8" s="13">
        <f t="shared" si="6"/>
        <v>3335</v>
      </c>
      <c r="H8" s="13">
        <f t="shared" si="6"/>
        <v>3435</v>
      </c>
      <c r="I8" s="13">
        <f t="shared" si="6"/>
        <v>3535</v>
      </c>
      <c r="J8" s="13">
        <f t="shared" si="6"/>
        <v>3635</v>
      </c>
      <c r="K8" s="13">
        <f t="shared" si="6"/>
        <v>3735</v>
      </c>
      <c r="L8" s="13">
        <f t="shared" si="6"/>
        <v>3835</v>
      </c>
      <c r="M8" s="13">
        <f t="shared" si="6"/>
        <v>3935</v>
      </c>
      <c r="N8" s="13">
        <f t="shared" si="6"/>
        <v>4035</v>
      </c>
      <c r="O8" s="13">
        <f t="shared" si="6"/>
        <v>4135</v>
      </c>
      <c r="P8" s="13">
        <f t="shared" si="6"/>
        <v>4235</v>
      </c>
      <c r="Q8" s="13">
        <f t="shared" si="6"/>
        <v>4335</v>
      </c>
      <c r="R8" s="13">
        <f t="shared" si="6"/>
        <v>4435</v>
      </c>
      <c r="S8" s="13">
        <f t="shared" si="6"/>
        <v>4535</v>
      </c>
      <c r="T8" s="13">
        <f t="shared" si="6"/>
        <v>4635</v>
      </c>
      <c r="U8" s="13">
        <f t="shared" si="6"/>
        <v>4735</v>
      </c>
      <c r="V8" s="13">
        <f t="shared" si="6"/>
        <v>4835</v>
      </c>
      <c r="W8" s="13">
        <f t="shared" si="6"/>
        <v>4935</v>
      </c>
      <c r="X8" s="13">
        <f t="shared" si="6"/>
        <v>5035</v>
      </c>
      <c r="Y8" s="13">
        <f t="shared" si="6"/>
        <v>5135</v>
      </c>
      <c r="Z8" s="13">
        <f t="shared" si="6"/>
        <v>5235</v>
      </c>
      <c r="AA8" s="13">
        <f t="shared" si="6"/>
        <v>5335</v>
      </c>
      <c r="AB8" s="13">
        <f t="shared" si="6"/>
        <v>5435</v>
      </c>
      <c r="AC8" s="13">
        <f t="shared" si="6"/>
        <v>5535</v>
      </c>
      <c r="AD8" s="13">
        <f t="shared" si="6"/>
        <v>5635</v>
      </c>
      <c r="AE8" s="13">
        <f t="shared" si="6"/>
        <v>5735</v>
      </c>
      <c r="AF8" s="13">
        <f t="shared" si="6"/>
        <v>5835</v>
      </c>
      <c r="AG8" s="13">
        <f t="shared" si="6"/>
        <v>5935</v>
      </c>
      <c r="AH8" s="13">
        <f t="shared" si="6"/>
        <v>6035</v>
      </c>
    </row>
    <row r="9" spans="1:34" ht="12.75" customHeight="1" x14ac:dyDescent="0.25">
      <c r="A9" s="37"/>
      <c r="B9" s="1">
        <v>2011</v>
      </c>
      <c r="C9" s="1">
        <v>170</v>
      </c>
      <c r="D9" s="1">
        <v>4900</v>
      </c>
      <c r="E9" s="1">
        <f>SUM(D9,170)</f>
        <v>5070</v>
      </c>
      <c r="F9" s="1">
        <f t="shared" ref="F9:AH9" si="7">SUM(E9,170)</f>
        <v>5240</v>
      </c>
      <c r="G9" s="1">
        <f t="shared" si="7"/>
        <v>5410</v>
      </c>
      <c r="H9" s="1">
        <f t="shared" si="7"/>
        <v>5580</v>
      </c>
      <c r="I9" s="1">
        <f t="shared" si="7"/>
        <v>5750</v>
      </c>
      <c r="J9" s="1">
        <f t="shared" si="7"/>
        <v>5920</v>
      </c>
      <c r="K9" s="1">
        <f t="shared" si="7"/>
        <v>6090</v>
      </c>
      <c r="L9" s="1">
        <f t="shared" si="7"/>
        <v>6260</v>
      </c>
      <c r="M9" s="1">
        <f t="shared" si="7"/>
        <v>6430</v>
      </c>
      <c r="N9" s="1">
        <f t="shared" si="7"/>
        <v>6600</v>
      </c>
      <c r="O9" s="1">
        <f t="shared" si="7"/>
        <v>6770</v>
      </c>
      <c r="P9" s="1">
        <f t="shared" si="7"/>
        <v>6940</v>
      </c>
      <c r="Q9" s="1">
        <f t="shared" si="7"/>
        <v>7110</v>
      </c>
      <c r="R9" s="1">
        <f t="shared" si="7"/>
        <v>7280</v>
      </c>
      <c r="S9" s="1">
        <f t="shared" si="7"/>
        <v>7450</v>
      </c>
      <c r="T9" s="1">
        <f t="shared" si="7"/>
        <v>7620</v>
      </c>
      <c r="U9" s="1">
        <f t="shared" si="7"/>
        <v>7790</v>
      </c>
      <c r="V9" s="1">
        <f t="shared" si="7"/>
        <v>7960</v>
      </c>
      <c r="W9" s="1">
        <f t="shared" si="7"/>
        <v>8130</v>
      </c>
      <c r="X9" s="1">
        <f t="shared" si="7"/>
        <v>8300</v>
      </c>
      <c r="Y9" s="1">
        <f t="shared" si="7"/>
        <v>8470</v>
      </c>
      <c r="Z9" s="1">
        <f t="shared" si="7"/>
        <v>8640</v>
      </c>
      <c r="AA9" s="1">
        <f t="shared" si="7"/>
        <v>8810</v>
      </c>
      <c r="AB9" s="1">
        <f t="shared" si="7"/>
        <v>8980</v>
      </c>
      <c r="AC9" s="1">
        <f t="shared" si="7"/>
        <v>9150</v>
      </c>
      <c r="AD9" s="1">
        <f t="shared" si="7"/>
        <v>9320</v>
      </c>
      <c r="AE9" s="1">
        <f t="shared" si="7"/>
        <v>9490</v>
      </c>
      <c r="AF9" s="1">
        <f t="shared" si="7"/>
        <v>9660</v>
      </c>
      <c r="AG9" s="1">
        <f t="shared" si="7"/>
        <v>9830</v>
      </c>
      <c r="AH9" s="1">
        <f t="shared" si="7"/>
        <v>10000</v>
      </c>
    </row>
    <row r="10" spans="1:34" ht="12.75" customHeight="1" x14ac:dyDescent="0.25">
      <c r="A10" s="37"/>
      <c r="B10" s="1">
        <v>2015</v>
      </c>
      <c r="C10" s="1">
        <v>220</v>
      </c>
      <c r="D10" s="1">
        <v>6335</v>
      </c>
      <c r="E10" s="1">
        <f>SUM(D10,220)</f>
        <v>6555</v>
      </c>
      <c r="F10" s="1">
        <f t="shared" ref="F10:AH10" si="8">SUM(E10,220)</f>
        <v>6775</v>
      </c>
      <c r="G10" s="1">
        <f t="shared" si="8"/>
        <v>6995</v>
      </c>
      <c r="H10" s="1">
        <f t="shared" si="8"/>
        <v>7215</v>
      </c>
      <c r="I10" s="1">
        <f t="shared" si="8"/>
        <v>7435</v>
      </c>
      <c r="J10" s="1">
        <f t="shared" si="8"/>
        <v>7655</v>
      </c>
      <c r="K10" s="1">
        <f t="shared" si="8"/>
        <v>7875</v>
      </c>
      <c r="L10" s="1">
        <f t="shared" si="8"/>
        <v>8095</v>
      </c>
      <c r="M10" s="1">
        <f t="shared" si="8"/>
        <v>8315</v>
      </c>
      <c r="N10" s="1">
        <f t="shared" si="8"/>
        <v>8535</v>
      </c>
      <c r="O10" s="1">
        <f t="shared" si="8"/>
        <v>8755</v>
      </c>
      <c r="P10" s="1">
        <f t="shared" si="8"/>
        <v>8975</v>
      </c>
      <c r="Q10" s="1">
        <f t="shared" si="8"/>
        <v>9195</v>
      </c>
      <c r="R10" s="1">
        <f t="shared" si="8"/>
        <v>9415</v>
      </c>
      <c r="S10" s="1">
        <f t="shared" si="8"/>
        <v>9635</v>
      </c>
      <c r="T10" s="1">
        <f t="shared" si="8"/>
        <v>9855</v>
      </c>
      <c r="U10" s="1">
        <f t="shared" si="8"/>
        <v>10075</v>
      </c>
      <c r="V10" s="1">
        <f t="shared" si="8"/>
        <v>10295</v>
      </c>
      <c r="W10" s="1">
        <f t="shared" si="8"/>
        <v>10515</v>
      </c>
      <c r="X10" s="1">
        <f t="shared" si="8"/>
        <v>10735</v>
      </c>
      <c r="Y10" s="1">
        <f t="shared" si="8"/>
        <v>10955</v>
      </c>
      <c r="Z10" s="1">
        <f t="shared" si="8"/>
        <v>11175</v>
      </c>
      <c r="AA10" s="1">
        <f t="shared" si="8"/>
        <v>11395</v>
      </c>
      <c r="AB10" s="1">
        <f t="shared" si="8"/>
        <v>11615</v>
      </c>
      <c r="AC10" s="1">
        <f t="shared" si="8"/>
        <v>11835</v>
      </c>
      <c r="AD10" s="1">
        <f t="shared" si="8"/>
        <v>12055</v>
      </c>
      <c r="AE10" s="1">
        <f t="shared" si="8"/>
        <v>12275</v>
      </c>
      <c r="AF10" s="1">
        <f t="shared" si="8"/>
        <v>12495</v>
      </c>
      <c r="AG10" s="1">
        <f t="shared" si="8"/>
        <v>12715</v>
      </c>
      <c r="AH10" s="1">
        <f t="shared" si="8"/>
        <v>12935</v>
      </c>
    </row>
    <row r="11" spans="1:34" ht="12.75" customHeight="1" x14ac:dyDescent="0.25">
      <c r="A11" s="37"/>
      <c r="B11" s="1">
        <v>2016</v>
      </c>
      <c r="C11" s="1">
        <v>275</v>
      </c>
      <c r="D11" s="1">
        <v>7790</v>
      </c>
      <c r="E11" s="1">
        <f>SUM(D11,275)</f>
        <v>8065</v>
      </c>
      <c r="F11" s="1">
        <f t="shared" ref="F11:AH11" si="9">SUM(E11,275)</f>
        <v>8340</v>
      </c>
      <c r="G11" s="1">
        <f t="shared" si="9"/>
        <v>8615</v>
      </c>
      <c r="H11" s="1">
        <f t="shared" si="9"/>
        <v>8890</v>
      </c>
      <c r="I11" s="1">
        <f t="shared" si="9"/>
        <v>9165</v>
      </c>
      <c r="J11" s="1">
        <f t="shared" si="9"/>
        <v>9440</v>
      </c>
      <c r="K11" s="1">
        <f t="shared" si="9"/>
        <v>9715</v>
      </c>
      <c r="L11" s="1">
        <f t="shared" si="9"/>
        <v>9990</v>
      </c>
      <c r="M11" s="1">
        <f t="shared" si="9"/>
        <v>10265</v>
      </c>
      <c r="N11" s="1">
        <f t="shared" si="9"/>
        <v>10540</v>
      </c>
      <c r="O11" s="1">
        <f t="shared" si="9"/>
        <v>10815</v>
      </c>
      <c r="P11" s="1">
        <f t="shared" si="9"/>
        <v>11090</v>
      </c>
      <c r="Q11" s="1">
        <f t="shared" si="9"/>
        <v>11365</v>
      </c>
      <c r="R11" s="1">
        <f t="shared" si="9"/>
        <v>11640</v>
      </c>
      <c r="S11" s="1">
        <f t="shared" si="9"/>
        <v>11915</v>
      </c>
      <c r="T11" s="1">
        <f t="shared" si="9"/>
        <v>12190</v>
      </c>
      <c r="U11" s="1">
        <f t="shared" si="9"/>
        <v>12465</v>
      </c>
      <c r="V11" s="1">
        <f t="shared" si="9"/>
        <v>12740</v>
      </c>
      <c r="W11" s="1">
        <f t="shared" si="9"/>
        <v>13015</v>
      </c>
      <c r="X11" s="1">
        <f t="shared" si="9"/>
        <v>13290</v>
      </c>
      <c r="Y11" s="1">
        <f t="shared" si="9"/>
        <v>13565</v>
      </c>
      <c r="Z11" s="1">
        <f t="shared" si="9"/>
        <v>13840</v>
      </c>
      <c r="AA11" s="1">
        <f t="shared" si="9"/>
        <v>14115</v>
      </c>
      <c r="AB11" s="1">
        <f t="shared" si="9"/>
        <v>14390</v>
      </c>
      <c r="AC11" s="1">
        <f t="shared" si="9"/>
        <v>14665</v>
      </c>
      <c r="AD11" s="1">
        <f t="shared" si="9"/>
        <v>14940</v>
      </c>
      <c r="AE11" s="1">
        <f t="shared" si="9"/>
        <v>15215</v>
      </c>
      <c r="AF11" s="1">
        <f t="shared" si="9"/>
        <v>15490</v>
      </c>
      <c r="AG11" s="1">
        <f t="shared" si="9"/>
        <v>15765</v>
      </c>
      <c r="AH11" s="1">
        <f t="shared" si="9"/>
        <v>16040</v>
      </c>
    </row>
    <row r="12" spans="1:34" s="6" customFormat="1" ht="12.75" customHeight="1" thickBot="1" x14ac:dyDescent="0.3">
      <c r="A12" s="14"/>
      <c r="B12" s="15">
        <v>2017</v>
      </c>
      <c r="C12" s="15">
        <v>330</v>
      </c>
      <c r="D12" s="15">
        <v>9310</v>
      </c>
      <c r="E12" s="15">
        <f>SUM(D12,330)</f>
        <v>9640</v>
      </c>
      <c r="F12" s="15">
        <f t="shared" ref="F12:AH12" si="10">SUM(E12,330)</f>
        <v>9970</v>
      </c>
      <c r="G12" s="15">
        <f t="shared" si="10"/>
        <v>10300</v>
      </c>
      <c r="H12" s="15">
        <f t="shared" si="10"/>
        <v>10630</v>
      </c>
      <c r="I12" s="15">
        <f t="shared" si="10"/>
        <v>10960</v>
      </c>
      <c r="J12" s="15">
        <f t="shared" si="10"/>
        <v>11290</v>
      </c>
      <c r="K12" s="15">
        <f t="shared" si="10"/>
        <v>11620</v>
      </c>
      <c r="L12" s="15">
        <f t="shared" si="10"/>
        <v>11950</v>
      </c>
      <c r="M12" s="15">
        <f t="shared" si="10"/>
        <v>12280</v>
      </c>
      <c r="N12" s="15">
        <f t="shared" si="10"/>
        <v>12610</v>
      </c>
      <c r="O12" s="15">
        <f t="shared" si="10"/>
        <v>12940</v>
      </c>
      <c r="P12" s="15">
        <f t="shared" si="10"/>
        <v>13270</v>
      </c>
      <c r="Q12" s="15">
        <f t="shared" si="10"/>
        <v>13600</v>
      </c>
      <c r="R12" s="15">
        <f t="shared" si="10"/>
        <v>13930</v>
      </c>
      <c r="S12" s="15">
        <f t="shared" si="10"/>
        <v>14260</v>
      </c>
      <c r="T12" s="15">
        <f t="shared" si="10"/>
        <v>14590</v>
      </c>
      <c r="U12" s="15">
        <f t="shared" si="10"/>
        <v>14920</v>
      </c>
      <c r="V12" s="15">
        <f t="shared" si="10"/>
        <v>15250</v>
      </c>
      <c r="W12" s="15">
        <f t="shared" si="10"/>
        <v>15580</v>
      </c>
      <c r="X12" s="15">
        <f t="shared" si="10"/>
        <v>15910</v>
      </c>
      <c r="Y12" s="15">
        <f t="shared" si="10"/>
        <v>16240</v>
      </c>
      <c r="Z12" s="15">
        <f t="shared" si="10"/>
        <v>16570</v>
      </c>
      <c r="AA12" s="15">
        <f t="shared" si="10"/>
        <v>16900</v>
      </c>
      <c r="AB12" s="15">
        <f t="shared" si="10"/>
        <v>17230</v>
      </c>
      <c r="AC12" s="15">
        <f t="shared" si="10"/>
        <v>17560</v>
      </c>
      <c r="AD12" s="15">
        <f t="shared" si="10"/>
        <v>17890</v>
      </c>
      <c r="AE12" s="15">
        <f t="shared" si="10"/>
        <v>18220</v>
      </c>
      <c r="AF12" s="15">
        <f t="shared" si="10"/>
        <v>18550</v>
      </c>
      <c r="AG12" s="15">
        <f t="shared" si="10"/>
        <v>18880</v>
      </c>
      <c r="AH12" s="15">
        <f t="shared" si="10"/>
        <v>19210</v>
      </c>
    </row>
    <row r="13" spans="1:34" ht="12.75" customHeight="1" x14ac:dyDescent="0.25">
      <c r="A13" s="37">
        <v>3</v>
      </c>
      <c r="B13" s="13">
        <v>2008</v>
      </c>
      <c r="C13" s="13">
        <v>120</v>
      </c>
      <c r="D13" s="13">
        <v>3140</v>
      </c>
      <c r="E13" s="13">
        <f>SUM(D13,120)</f>
        <v>3260</v>
      </c>
      <c r="F13" s="13">
        <f t="shared" ref="F13:AH13" si="11">SUM(E13,120)</f>
        <v>3380</v>
      </c>
      <c r="G13" s="13">
        <f t="shared" si="11"/>
        <v>3500</v>
      </c>
      <c r="H13" s="13">
        <f t="shared" si="11"/>
        <v>3620</v>
      </c>
      <c r="I13" s="13">
        <f t="shared" si="11"/>
        <v>3740</v>
      </c>
      <c r="J13" s="13">
        <f t="shared" si="11"/>
        <v>3860</v>
      </c>
      <c r="K13" s="13">
        <f t="shared" si="11"/>
        <v>3980</v>
      </c>
      <c r="L13" s="13">
        <f t="shared" si="11"/>
        <v>4100</v>
      </c>
      <c r="M13" s="13">
        <f t="shared" si="11"/>
        <v>4220</v>
      </c>
      <c r="N13" s="13">
        <f t="shared" si="11"/>
        <v>4340</v>
      </c>
      <c r="O13" s="13">
        <f t="shared" si="11"/>
        <v>4460</v>
      </c>
      <c r="P13" s="13">
        <f t="shared" si="11"/>
        <v>4580</v>
      </c>
      <c r="Q13" s="13">
        <f t="shared" si="11"/>
        <v>4700</v>
      </c>
      <c r="R13" s="13">
        <f t="shared" si="11"/>
        <v>4820</v>
      </c>
      <c r="S13" s="13">
        <f t="shared" si="11"/>
        <v>4940</v>
      </c>
      <c r="T13" s="13">
        <f t="shared" si="11"/>
        <v>5060</v>
      </c>
      <c r="U13" s="13">
        <f t="shared" si="11"/>
        <v>5180</v>
      </c>
      <c r="V13" s="13">
        <f t="shared" si="11"/>
        <v>5300</v>
      </c>
      <c r="W13" s="13">
        <f t="shared" si="11"/>
        <v>5420</v>
      </c>
      <c r="X13" s="13">
        <f t="shared" si="11"/>
        <v>5540</v>
      </c>
      <c r="Y13" s="13">
        <f t="shared" si="11"/>
        <v>5660</v>
      </c>
      <c r="Z13" s="13">
        <f t="shared" si="11"/>
        <v>5780</v>
      </c>
      <c r="AA13" s="13">
        <f t="shared" si="11"/>
        <v>5900</v>
      </c>
      <c r="AB13" s="13">
        <f t="shared" si="11"/>
        <v>6020</v>
      </c>
      <c r="AC13" s="13">
        <f t="shared" si="11"/>
        <v>6140</v>
      </c>
      <c r="AD13" s="13">
        <f t="shared" si="11"/>
        <v>6260</v>
      </c>
      <c r="AE13" s="13">
        <f t="shared" si="11"/>
        <v>6380</v>
      </c>
      <c r="AF13" s="13">
        <f t="shared" si="11"/>
        <v>6500</v>
      </c>
      <c r="AG13" s="13">
        <f t="shared" si="11"/>
        <v>6620</v>
      </c>
      <c r="AH13" s="13">
        <f t="shared" si="11"/>
        <v>6740</v>
      </c>
    </row>
    <row r="14" spans="1:34" ht="12.75" customHeight="1" x14ac:dyDescent="0.25">
      <c r="A14" s="37"/>
      <c r="B14" s="1">
        <v>2011</v>
      </c>
      <c r="C14" s="1">
        <v>200</v>
      </c>
      <c r="D14" s="1">
        <v>5050</v>
      </c>
      <c r="E14" s="1">
        <f>SUM(D14,200)</f>
        <v>5250</v>
      </c>
      <c r="F14" s="1">
        <f t="shared" ref="F14:AH14" si="12">SUM(E14,200)</f>
        <v>5450</v>
      </c>
      <c r="G14" s="1">
        <f t="shared" si="12"/>
        <v>5650</v>
      </c>
      <c r="H14" s="1">
        <f t="shared" si="12"/>
        <v>5850</v>
      </c>
      <c r="I14" s="1">
        <f t="shared" si="12"/>
        <v>6050</v>
      </c>
      <c r="J14" s="1">
        <f t="shared" si="12"/>
        <v>6250</v>
      </c>
      <c r="K14" s="1">
        <f t="shared" si="12"/>
        <v>6450</v>
      </c>
      <c r="L14" s="1">
        <f t="shared" si="12"/>
        <v>6650</v>
      </c>
      <c r="M14" s="1">
        <f t="shared" si="12"/>
        <v>6850</v>
      </c>
      <c r="N14" s="1">
        <f t="shared" si="12"/>
        <v>7050</v>
      </c>
      <c r="O14" s="1">
        <f t="shared" si="12"/>
        <v>7250</v>
      </c>
      <c r="P14" s="1">
        <f t="shared" si="12"/>
        <v>7450</v>
      </c>
      <c r="Q14" s="1">
        <f t="shared" si="12"/>
        <v>7650</v>
      </c>
      <c r="R14" s="1">
        <f t="shared" si="12"/>
        <v>7850</v>
      </c>
      <c r="S14" s="1">
        <f t="shared" si="12"/>
        <v>8050</v>
      </c>
      <c r="T14" s="1">
        <f t="shared" si="12"/>
        <v>8250</v>
      </c>
      <c r="U14" s="1">
        <f t="shared" si="12"/>
        <v>8450</v>
      </c>
      <c r="V14" s="1">
        <f t="shared" si="12"/>
        <v>8650</v>
      </c>
      <c r="W14" s="1">
        <f t="shared" si="12"/>
        <v>8850</v>
      </c>
      <c r="X14" s="1">
        <f t="shared" si="12"/>
        <v>9050</v>
      </c>
      <c r="Y14" s="1">
        <f t="shared" si="12"/>
        <v>9250</v>
      </c>
      <c r="Z14" s="1">
        <f t="shared" si="12"/>
        <v>9450</v>
      </c>
      <c r="AA14" s="1">
        <f t="shared" si="12"/>
        <v>9650</v>
      </c>
      <c r="AB14" s="1">
        <f t="shared" si="12"/>
        <v>9850</v>
      </c>
      <c r="AC14" s="1">
        <f t="shared" si="12"/>
        <v>10050</v>
      </c>
      <c r="AD14" s="1">
        <f t="shared" si="12"/>
        <v>10250</v>
      </c>
      <c r="AE14" s="1">
        <f t="shared" si="12"/>
        <v>10450</v>
      </c>
      <c r="AF14" s="1">
        <f t="shared" si="12"/>
        <v>10650</v>
      </c>
      <c r="AG14" s="1">
        <f t="shared" si="12"/>
        <v>10850</v>
      </c>
      <c r="AH14" s="1">
        <f t="shared" si="12"/>
        <v>11050</v>
      </c>
    </row>
    <row r="15" spans="1:34" ht="12.75" customHeight="1" x14ac:dyDescent="0.25">
      <c r="A15" s="37"/>
      <c r="B15" s="1">
        <v>2015</v>
      </c>
      <c r="C15" s="1">
        <v>260</v>
      </c>
      <c r="D15" s="1">
        <v>6535</v>
      </c>
      <c r="E15" s="1">
        <f>SUM(D15,260)</f>
        <v>6795</v>
      </c>
      <c r="F15" s="1">
        <f t="shared" ref="F15:AH15" si="13">SUM(E15,260)</f>
        <v>7055</v>
      </c>
      <c r="G15" s="1">
        <f t="shared" si="13"/>
        <v>7315</v>
      </c>
      <c r="H15" s="1">
        <f t="shared" si="13"/>
        <v>7575</v>
      </c>
      <c r="I15" s="1">
        <f t="shared" si="13"/>
        <v>7835</v>
      </c>
      <c r="J15" s="1">
        <f t="shared" si="13"/>
        <v>8095</v>
      </c>
      <c r="K15" s="1">
        <f t="shared" si="13"/>
        <v>8355</v>
      </c>
      <c r="L15" s="1">
        <f t="shared" si="13"/>
        <v>8615</v>
      </c>
      <c r="M15" s="1">
        <f t="shared" si="13"/>
        <v>8875</v>
      </c>
      <c r="N15" s="1">
        <f t="shared" si="13"/>
        <v>9135</v>
      </c>
      <c r="O15" s="1">
        <f t="shared" si="13"/>
        <v>9395</v>
      </c>
      <c r="P15" s="1">
        <f t="shared" si="13"/>
        <v>9655</v>
      </c>
      <c r="Q15" s="1">
        <f t="shared" si="13"/>
        <v>9915</v>
      </c>
      <c r="R15" s="1">
        <f t="shared" si="13"/>
        <v>10175</v>
      </c>
      <c r="S15" s="1">
        <f t="shared" si="13"/>
        <v>10435</v>
      </c>
      <c r="T15" s="1">
        <f t="shared" si="13"/>
        <v>10695</v>
      </c>
      <c r="U15" s="1">
        <f t="shared" si="13"/>
        <v>10955</v>
      </c>
      <c r="V15" s="1">
        <f t="shared" si="13"/>
        <v>11215</v>
      </c>
      <c r="W15" s="1">
        <f t="shared" si="13"/>
        <v>11475</v>
      </c>
      <c r="X15" s="1">
        <f t="shared" si="13"/>
        <v>11735</v>
      </c>
      <c r="Y15" s="1">
        <f t="shared" si="13"/>
        <v>11995</v>
      </c>
      <c r="Z15" s="1">
        <f t="shared" si="13"/>
        <v>12255</v>
      </c>
      <c r="AA15" s="1">
        <f t="shared" si="13"/>
        <v>12515</v>
      </c>
      <c r="AB15" s="1">
        <f t="shared" si="13"/>
        <v>12775</v>
      </c>
      <c r="AC15" s="1">
        <f t="shared" si="13"/>
        <v>13035</v>
      </c>
      <c r="AD15" s="1">
        <f t="shared" si="13"/>
        <v>13295</v>
      </c>
      <c r="AE15" s="1">
        <f t="shared" si="13"/>
        <v>13555</v>
      </c>
      <c r="AF15" s="1">
        <f t="shared" si="13"/>
        <v>13815</v>
      </c>
      <c r="AG15" s="1">
        <f t="shared" si="13"/>
        <v>14075</v>
      </c>
      <c r="AH15" s="1">
        <f t="shared" si="13"/>
        <v>14335</v>
      </c>
    </row>
    <row r="16" spans="1:34" ht="12.75" customHeight="1" x14ac:dyDescent="0.25">
      <c r="A16" s="37"/>
      <c r="B16" s="1">
        <v>2016</v>
      </c>
      <c r="C16" s="1">
        <v>325</v>
      </c>
      <c r="D16" s="1">
        <v>7790</v>
      </c>
      <c r="E16" s="1">
        <f>SUM(D16,325)</f>
        <v>8115</v>
      </c>
      <c r="F16" s="1">
        <f t="shared" ref="F16:AH16" si="14">SUM(E16,325)</f>
        <v>8440</v>
      </c>
      <c r="G16" s="1">
        <f t="shared" si="14"/>
        <v>8765</v>
      </c>
      <c r="H16" s="1">
        <f t="shared" si="14"/>
        <v>9090</v>
      </c>
      <c r="I16" s="1">
        <f t="shared" si="14"/>
        <v>9415</v>
      </c>
      <c r="J16" s="1">
        <f t="shared" si="14"/>
        <v>9740</v>
      </c>
      <c r="K16" s="1">
        <f t="shared" si="14"/>
        <v>10065</v>
      </c>
      <c r="L16" s="1">
        <f t="shared" si="14"/>
        <v>10390</v>
      </c>
      <c r="M16" s="1">
        <f t="shared" si="14"/>
        <v>10715</v>
      </c>
      <c r="N16" s="1">
        <f t="shared" si="14"/>
        <v>11040</v>
      </c>
      <c r="O16" s="1">
        <f t="shared" si="14"/>
        <v>11365</v>
      </c>
      <c r="P16" s="1">
        <f t="shared" si="14"/>
        <v>11690</v>
      </c>
      <c r="Q16" s="1">
        <f t="shared" si="14"/>
        <v>12015</v>
      </c>
      <c r="R16" s="1">
        <f t="shared" si="14"/>
        <v>12340</v>
      </c>
      <c r="S16" s="1">
        <f t="shared" si="14"/>
        <v>12665</v>
      </c>
      <c r="T16" s="1">
        <f t="shared" si="14"/>
        <v>12990</v>
      </c>
      <c r="U16" s="1">
        <f t="shared" si="14"/>
        <v>13315</v>
      </c>
      <c r="V16" s="1">
        <f t="shared" si="14"/>
        <v>13640</v>
      </c>
      <c r="W16" s="1">
        <f t="shared" si="14"/>
        <v>13965</v>
      </c>
      <c r="X16" s="1">
        <f t="shared" si="14"/>
        <v>14290</v>
      </c>
      <c r="Y16" s="1">
        <f t="shared" si="14"/>
        <v>14615</v>
      </c>
      <c r="Z16" s="1">
        <f t="shared" si="14"/>
        <v>14940</v>
      </c>
      <c r="AA16" s="1">
        <f t="shared" si="14"/>
        <v>15265</v>
      </c>
      <c r="AB16" s="1">
        <f t="shared" si="14"/>
        <v>15590</v>
      </c>
      <c r="AC16" s="1">
        <f t="shared" si="14"/>
        <v>15915</v>
      </c>
      <c r="AD16" s="1">
        <f t="shared" si="14"/>
        <v>16240</v>
      </c>
      <c r="AE16" s="1">
        <f t="shared" si="14"/>
        <v>16565</v>
      </c>
      <c r="AF16" s="1">
        <f t="shared" si="14"/>
        <v>16890</v>
      </c>
      <c r="AG16" s="1">
        <f t="shared" si="14"/>
        <v>17215</v>
      </c>
      <c r="AH16" s="1">
        <f t="shared" si="14"/>
        <v>17540</v>
      </c>
    </row>
    <row r="17" spans="1:34" s="6" customFormat="1" ht="12.75" customHeight="1" thickBot="1" x14ac:dyDescent="0.3">
      <c r="A17" s="14"/>
      <c r="B17" s="15">
        <v>2017</v>
      </c>
      <c r="C17" s="15">
        <v>390</v>
      </c>
      <c r="D17" s="15">
        <v>9610</v>
      </c>
      <c r="E17" s="15">
        <f>SUM(D17,390)</f>
        <v>10000</v>
      </c>
      <c r="F17" s="15">
        <f t="shared" ref="F17:AH17" si="15">SUM(E17,390)</f>
        <v>10390</v>
      </c>
      <c r="G17" s="15">
        <f t="shared" si="15"/>
        <v>10780</v>
      </c>
      <c r="H17" s="15">
        <f t="shared" si="15"/>
        <v>11170</v>
      </c>
      <c r="I17" s="15">
        <f t="shared" si="15"/>
        <v>11560</v>
      </c>
      <c r="J17" s="15">
        <f t="shared" si="15"/>
        <v>11950</v>
      </c>
      <c r="K17" s="15">
        <f t="shared" si="15"/>
        <v>12340</v>
      </c>
      <c r="L17" s="15">
        <f t="shared" si="15"/>
        <v>12730</v>
      </c>
      <c r="M17" s="15">
        <f t="shared" si="15"/>
        <v>13120</v>
      </c>
      <c r="N17" s="15">
        <f t="shared" si="15"/>
        <v>13510</v>
      </c>
      <c r="O17" s="15">
        <f t="shared" si="15"/>
        <v>13900</v>
      </c>
      <c r="P17" s="15">
        <f t="shared" si="15"/>
        <v>14290</v>
      </c>
      <c r="Q17" s="15">
        <f t="shared" si="15"/>
        <v>14680</v>
      </c>
      <c r="R17" s="15">
        <f t="shared" si="15"/>
        <v>15070</v>
      </c>
      <c r="S17" s="15">
        <f t="shared" si="15"/>
        <v>15460</v>
      </c>
      <c r="T17" s="15">
        <f t="shared" si="15"/>
        <v>15850</v>
      </c>
      <c r="U17" s="15">
        <f t="shared" si="15"/>
        <v>16240</v>
      </c>
      <c r="V17" s="15">
        <f t="shared" si="15"/>
        <v>16630</v>
      </c>
      <c r="W17" s="15">
        <f t="shared" si="15"/>
        <v>17020</v>
      </c>
      <c r="X17" s="15">
        <f t="shared" si="15"/>
        <v>17410</v>
      </c>
      <c r="Y17" s="15">
        <f t="shared" si="15"/>
        <v>17800</v>
      </c>
      <c r="Z17" s="15">
        <f t="shared" si="15"/>
        <v>18190</v>
      </c>
      <c r="AA17" s="15">
        <f t="shared" si="15"/>
        <v>18580</v>
      </c>
      <c r="AB17" s="15">
        <f t="shared" si="15"/>
        <v>18970</v>
      </c>
      <c r="AC17" s="15">
        <f t="shared" si="15"/>
        <v>19360</v>
      </c>
      <c r="AD17" s="15">
        <f t="shared" si="15"/>
        <v>19750</v>
      </c>
      <c r="AE17" s="15">
        <f t="shared" si="15"/>
        <v>20140</v>
      </c>
      <c r="AF17" s="15">
        <f t="shared" si="15"/>
        <v>20530</v>
      </c>
      <c r="AG17" s="15">
        <f t="shared" si="15"/>
        <v>20920</v>
      </c>
      <c r="AH17" s="15">
        <f t="shared" si="15"/>
        <v>21310</v>
      </c>
    </row>
    <row r="18" spans="1:34" ht="12.75" customHeight="1" x14ac:dyDescent="0.25">
      <c r="A18" s="37">
        <v>4</v>
      </c>
      <c r="B18" s="1">
        <v>2008</v>
      </c>
      <c r="C18" s="1">
        <v>140</v>
      </c>
      <c r="D18" s="1">
        <v>3240</v>
      </c>
      <c r="E18" s="1">
        <f>SUM(D18,140)</f>
        <v>3380</v>
      </c>
      <c r="F18" s="1">
        <f>SUM(E18,140)</f>
        <v>3520</v>
      </c>
      <c r="G18" s="1">
        <f t="shared" ref="G18:AH18" si="16">SUM(F18,140)</f>
        <v>3660</v>
      </c>
      <c r="H18" s="1">
        <f t="shared" si="16"/>
        <v>3800</v>
      </c>
      <c r="I18" s="1">
        <f t="shared" si="16"/>
        <v>3940</v>
      </c>
      <c r="J18" s="1">
        <f t="shared" si="16"/>
        <v>4080</v>
      </c>
      <c r="K18" s="1">
        <f t="shared" si="16"/>
        <v>4220</v>
      </c>
      <c r="L18" s="1">
        <f t="shared" si="16"/>
        <v>4360</v>
      </c>
      <c r="M18" s="1">
        <f t="shared" si="16"/>
        <v>4500</v>
      </c>
      <c r="N18" s="1">
        <f t="shared" si="16"/>
        <v>4640</v>
      </c>
      <c r="O18" s="1">
        <f t="shared" si="16"/>
        <v>4780</v>
      </c>
      <c r="P18" s="1">
        <f t="shared" si="16"/>
        <v>4920</v>
      </c>
      <c r="Q18" s="1">
        <f t="shared" si="16"/>
        <v>5060</v>
      </c>
      <c r="R18" s="1">
        <f t="shared" si="16"/>
        <v>5200</v>
      </c>
      <c r="S18" s="1">
        <f t="shared" si="16"/>
        <v>5340</v>
      </c>
      <c r="T18" s="1">
        <f t="shared" si="16"/>
        <v>5480</v>
      </c>
      <c r="U18" s="1">
        <f t="shared" si="16"/>
        <v>5620</v>
      </c>
      <c r="V18" s="1">
        <f t="shared" si="16"/>
        <v>5760</v>
      </c>
      <c r="W18" s="1">
        <f t="shared" si="16"/>
        <v>5900</v>
      </c>
      <c r="X18" s="1">
        <f t="shared" si="16"/>
        <v>6040</v>
      </c>
      <c r="Y18" s="1">
        <f t="shared" si="16"/>
        <v>6180</v>
      </c>
      <c r="Z18" s="1">
        <f t="shared" si="16"/>
        <v>6320</v>
      </c>
      <c r="AA18" s="1">
        <f t="shared" si="16"/>
        <v>6460</v>
      </c>
      <c r="AB18" s="1">
        <f t="shared" si="16"/>
        <v>6600</v>
      </c>
      <c r="AC18" s="1">
        <f t="shared" si="16"/>
        <v>6740</v>
      </c>
      <c r="AD18" s="1">
        <f t="shared" si="16"/>
        <v>6880</v>
      </c>
      <c r="AE18" s="1">
        <f t="shared" si="16"/>
        <v>7020</v>
      </c>
      <c r="AF18" s="1">
        <f t="shared" si="16"/>
        <v>7160</v>
      </c>
      <c r="AG18" s="1">
        <f t="shared" si="16"/>
        <v>7300</v>
      </c>
      <c r="AH18" s="1">
        <f t="shared" si="16"/>
        <v>7440</v>
      </c>
    </row>
    <row r="19" spans="1:34" ht="12.75" customHeight="1" x14ac:dyDescent="0.25">
      <c r="A19" s="37"/>
      <c r="B19" s="1">
        <v>2011</v>
      </c>
      <c r="C19" s="1">
        <v>230</v>
      </c>
      <c r="D19" s="1">
        <v>5200</v>
      </c>
      <c r="E19" s="1">
        <f>SUM(D19,230)</f>
        <v>5430</v>
      </c>
      <c r="F19" s="1">
        <f t="shared" ref="F19:AH19" si="17">SUM(E19,230)</f>
        <v>5660</v>
      </c>
      <c r="G19" s="1">
        <f t="shared" si="17"/>
        <v>5890</v>
      </c>
      <c r="H19" s="1">
        <f t="shared" si="17"/>
        <v>6120</v>
      </c>
      <c r="I19" s="1">
        <f t="shared" si="17"/>
        <v>6350</v>
      </c>
      <c r="J19" s="1">
        <f t="shared" si="17"/>
        <v>6580</v>
      </c>
      <c r="K19" s="1">
        <f t="shared" si="17"/>
        <v>6810</v>
      </c>
      <c r="L19" s="1">
        <f t="shared" si="17"/>
        <v>7040</v>
      </c>
      <c r="M19" s="1">
        <f t="shared" si="17"/>
        <v>7270</v>
      </c>
      <c r="N19" s="1">
        <f t="shared" si="17"/>
        <v>7500</v>
      </c>
      <c r="O19" s="1">
        <f t="shared" si="17"/>
        <v>7730</v>
      </c>
      <c r="P19" s="1">
        <f t="shared" si="17"/>
        <v>7960</v>
      </c>
      <c r="Q19" s="1">
        <f t="shared" si="17"/>
        <v>8190</v>
      </c>
      <c r="R19" s="1">
        <f t="shared" si="17"/>
        <v>8420</v>
      </c>
      <c r="S19" s="1">
        <f t="shared" si="17"/>
        <v>8650</v>
      </c>
      <c r="T19" s="1">
        <f t="shared" si="17"/>
        <v>8880</v>
      </c>
      <c r="U19" s="1">
        <f t="shared" si="17"/>
        <v>9110</v>
      </c>
      <c r="V19" s="1">
        <f t="shared" si="17"/>
        <v>9340</v>
      </c>
      <c r="W19" s="1">
        <f t="shared" si="17"/>
        <v>9570</v>
      </c>
      <c r="X19" s="1">
        <f t="shared" si="17"/>
        <v>9800</v>
      </c>
      <c r="Y19" s="1">
        <f t="shared" si="17"/>
        <v>10030</v>
      </c>
      <c r="Z19" s="1">
        <f t="shared" si="17"/>
        <v>10260</v>
      </c>
      <c r="AA19" s="1">
        <f t="shared" si="17"/>
        <v>10490</v>
      </c>
      <c r="AB19" s="1">
        <f t="shared" si="17"/>
        <v>10720</v>
      </c>
      <c r="AC19" s="1">
        <f t="shared" si="17"/>
        <v>10950</v>
      </c>
      <c r="AD19" s="1">
        <f t="shared" si="17"/>
        <v>11180</v>
      </c>
      <c r="AE19" s="1">
        <f t="shared" si="17"/>
        <v>11410</v>
      </c>
      <c r="AF19" s="1">
        <f t="shared" si="17"/>
        <v>11640</v>
      </c>
      <c r="AG19" s="1">
        <f t="shared" si="17"/>
        <v>11870</v>
      </c>
      <c r="AH19" s="1">
        <f t="shared" si="17"/>
        <v>12100</v>
      </c>
    </row>
    <row r="20" spans="1:34" ht="12.75" customHeight="1" x14ac:dyDescent="0.25">
      <c r="A20" s="37"/>
      <c r="B20" s="1">
        <v>2015</v>
      </c>
      <c r="C20" s="1">
        <v>300</v>
      </c>
      <c r="D20" s="1">
        <v>6730</v>
      </c>
      <c r="E20" s="1">
        <f>SUM(D20,300)</f>
        <v>7030</v>
      </c>
      <c r="F20" s="1">
        <f t="shared" ref="F20:AH20" si="18">SUM(E20,300)</f>
        <v>7330</v>
      </c>
      <c r="G20" s="1">
        <f t="shared" si="18"/>
        <v>7630</v>
      </c>
      <c r="H20" s="1">
        <f t="shared" si="18"/>
        <v>7930</v>
      </c>
      <c r="I20" s="1">
        <f t="shared" si="18"/>
        <v>8230</v>
      </c>
      <c r="J20" s="1">
        <f t="shared" si="18"/>
        <v>8530</v>
      </c>
      <c r="K20" s="1">
        <f t="shared" si="18"/>
        <v>8830</v>
      </c>
      <c r="L20" s="1">
        <f t="shared" si="18"/>
        <v>9130</v>
      </c>
      <c r="M20" s="1">
        <f t="shared" si="18"/>
        <v>9430</v>
      </c>
      <c r="N20" s="1">
        <f t="shared" si="18"/>
        <v>9730</v>
      </c>
      <c r="O20" s="1">
        <f t="shared" si="18"/>
        <v>10030</v>
      </c>
      <c r="P20" s="1">
        <f t="shared" si="18"/>
        <v>10330</v>
      </c>
      <c r="Q20" s="1">
        <f t="shared" si="18"/>
        <v>10630</v>
      </c>
      <c r="R20" s="1">
        <f t="shared" si="18"/>
        <v>10930</v>
      </c>
      <c r="S20" s="1">
        <f t="shared" si="18"/>
        <v>11230</v>
      </c>
      <c r="T20" s="1">
        <f t="shared" si="18"/>
        <v>11530</v>
      </c>
      <c r="U20" s="1">
        <f t="shared" si="18"/>
        <v>11830</v>
      </c>
      <c r="V20" s="1">
        <f t="shared" si="18"/>
        <v>12130</v>
      </c>
      <c r="W20" s="1">
        <f t="shared" si="18"/>
        <v>12430</v>
      </c>
      <c r="X20" s="1">
        <f t="shared" si="18"/>
        <v>12730</v>
      </c>
      <c r="Y20" s="1">
        <f t="shared" si="18"/>
        <v>13030</v>
      </c>
      <c r="Z20" s="1">
        <f t="shared" si="18"/>
        <v>13330</v>
      </c>
      <c r="AA20" s="1">
        <f t="shared" si="18"/>
        <v>13630</v>
      </c>
      <c r="AB20" s="1">
        <f t="shared" si="18"/>
        <v>13930</v>
      </c>
      <c r="AC20" s="1">
        <f t="shared" si="18"/>
        <v>14230</v>
      </c>
      <c r="AD20" s="1">
        <f t="shared" si="18"/>
        <v>14530</v>
      </c>
      <c r="AE20" s="1">
        <f t="shared" si="18"/>
        <v>14830</v>
      </c>
      <c r="AF20" s="1">
        <f t="shared" si="18"/>
        <v>15130</v>
      </c>
      <c r="AG20" s="1">
        <f t="shared" si="18"/>
        <v>15430</v>
      </c>
      <c r="AH20" s="1">
        <f t="shared" si="18"/>
        <v>15730</v>
      </c>
    </row>
    <row r="21" spans="1:34" ht="12.75" customHeight="1" x14ac:dyDescent="0.25">
      <c r="A21" s="37"/>
      <c r="B21" s="1">
        <v>2016</v>
      </c>
      <c r="C21" s="1">
        <v>370</v>
      </c>
      <c r="D21" s="1">
        <v>8280</v>
      </c>
      <c r="E21" s="1">
        <f>SUM(D21,370)</f>
        <v>8650</v>
      </c>
      <c r="F21" s="1">
        <f t="shared" ref="F21:AH21" si="19">SUM(E21,370)</f>
        <v>9020</v>
      </c>
      <c r="G21" s="1">
        <f t="shared" si="19"/>
        <v>9390</v>
      </c>
      <c r="H21" s="1">
        <f t="shared" si="19"/>
        <v>9760</v>
      </c>
      <c r="I21" s="1">
        <f t="shared" si="19"/>
        <v>10130</v>
      </c>
      <c r="J21" s="1">
        <f t="shared" si="19"/>
        <v>10500</v>
      </c>
      <c r="K21" s="1">
        <f t="shared" si="19"/>
        <v>10870</v>
      </c>
      <c r="L21" s="1">
        <f t="shared" si="19"/>
        <v>11240</v>
      </c>
      <c r="M21" s="1">
        <f t="shared" si="19"/>
        <v>11610</v>
      </c>
      <c r="N21" s="1">
        <f t="shared" si="19"/>
        <v>11980</v>
      </c>
      <c r="O21" s="1">
        <f t="shared" si="19"/>
        <v>12350</v>
      </c>
      <c r="P21" s="1">
        <f t="shared" si="19"/>
        <v>12720</v>
      </c>
      <c r="Q21" s="1">
        <f t="shared" si="19"/>
        <v>13090</v>
      </c>
      <c r="R21" s="1">
        <f t="shared" si="19"/>
        <v>13460</v>
      </c>
      <c r="S21" s="1">
        <f t="shared" si="19"/>
        <v>13830</v>
      </c>
      <c r="T21" s="1">
        <f t="shared" si="19"/>
        <v>14200</v>
      </c>
      <c r="U21" s="1">
        <f t="shared" si="19"/>
        <v>14570</v>
      </c>
      <c r="V21" s="1">
        <f t="shared" si="19"/>
        <v>14940</v>
      </c>
      <c r="W21" s="1">
        <f t="shared" si="19"/>
        <v>15310</v>
      </c>
      <c r="X21" s="1">
        <f t="shared" si="19"/>
        <v>15680</v>
      </c>
      <c r="Y21" s="1">
        <f t="shared" si="19"/>
        <v>16050</v>
      </c>
      <c r="Z21" s="1">
        <f t="shared" si="19"/>
        <v>16420</v>
      </c>
      <c r="AA21" s="1">
        <f t="shared" si="19"/>
        <v>16790</v>
      </c>
      <c r="AB21" s="1">
        <f t="shared" si="19"/>
        <v>17160</v>
      </c>
      <c r="AC21" s="1">
        <f t="shared" si="19"/>
        <v>17530</v>
      </c>
      <c r="AD21" s="1">
        <f t="shared" si="19"/>
        <v>17900</v>
      </c>
      <c r="AE21" s="1">
        <f t="shared" si="19"/>
        <v>18270</v>
      </c>
      <c r="AF21" s="1">
        <f t="shared" si="19"/>
        <v>18640</v>
      </c>
      <c r="AG21" s="1">
        <f t="shared" si="19"/>
        <v>19010</v>
      </c>
      <c r="AH21" s="1">
        <f t="shared" si="19"/>
        <v>19380</v>
      </c>
    </row>
    <row r="22" spans="1:34" s="6" customFormat="1" ht="12.75" customHeight="1" thickBot="1" x14ac:dyDescent="0.3">
      <c r="A22" s="14"/>
      <c r="B22" s="15">
        <v>2017</v>
      </c>
      <c r="C22" s="15">
        <v>440</v>
      </c>
      <c r="D22" s="15">
        <v>9900</v>
      </c>
      <c r="E22" s="15">
        <f>SUM(D22,440)</f>
        <v>10340</v>
      </c>
      <c r="F22" s="15">
        <f t="shared" ref="F22:AH22" si="20">SUM(E22,440)</f>
        <v>10780</v>
      </c>
      <c r="G22" s="15">
        <f t="shared" si="20"/>
        <v>11220</v>
      </c>
      <c r="H22" s="15">
        <f t="shared" si="20"/>
        <v>11660</v>
      </c>
      <c r="I22" s="15">
        <f t="shared" si="20"/>
        <v>12100</v>
      </c>
      <c r="J22" s="15">
        <f t="shared" si="20"/>
        <v>12540</v>
      </c>
      <c r="K22" s="15">
        <f t="shared" si="20"/>
        <v>12980</v>
      </c>
      <c r="L22" s="15">
        <f t="shared" si="20"/>
        <v>13420</v>
      </c>
      <c r="M22" s="15">
        <f t="shared" si="20"/>
        <v>13860</v>
      </c>
      <c r="N22" s="15">
        <f t="shared" si="20"/>
        <v>14300</v>
      </c>
      <c r="O22" s="15">
        <f t="shared" si="20"/>
        <v>14740</v>
      </c>
      <c r="P22" s="15">
        <f t="shared" si="20"/>
        <v>15180</v>
      </c>
      <c r="Q22" s="15">
        <f t="shared" si="20"/>
        <v>15620</v>
      </c>
      <c r="R22" s="15">
        <f t="shared" si="20"/>
        <v>16060</v>
      </c>
      <c r="S22" s="15">
        <f t="shared" si="20"/>
        <v>16500</v>
      </c>
      <c r="T22" s="15">
        <f t="shared" si="20"/>
        <v>16940</v>
      </c>
      <c r="U22" s="15">
        <f t="shared" si="20"/>
        <v>17380</v>
      </c>
      <c r="V22" s="15">
        <f t="shared" si="20"/>
        <v>17820</v>
      </c>
      <c r="W22" s="15">
        <f t="shared" si="20"/>
        <v>18260</v>
      </c>
      <c r="X22" s="15">
        <f t="shared" si="20"/>
        <v>18700</v>
      </c>
      <c r="Y22" s="15">
        <f t="shared" si="20"/>
        <v>19140</v>
      </c>
      <c r="Z22" s="15">
        <f t="shared" si="20"/>
        <v>19580</v>
      </c>
      <c r="AA22" s="15">
        <f t="shared" si="20"/>
        <v>20020</v>
      </c>
      <c r="AB22" s="15">
        <f t="shared" si="20"/>
        <v>20460</v>
      </c>
      <c r="AC22" s="15">
        <f t="shared" si="20"/>
        <v>20900</v>
      </c>
      <c r="AD22" s="15">
        <f t="shared" si="20"/>
        <v>21340</v>
      </c>
      <c r="AE22" s="15">
        <f t="shared" si="20"/>
        <v>21780</v>
      </c>
      <c r="AF22" s="15">
        <f t="shared" si="20"/>
        <v>22220</v>
      </c>
      <c r="AG22" s="15">
        <f t="shared" si="20"/>
        <v>22660</v>
      </c>
      <c r="AH22" s="15">
        <f t="shared" si="20"/>
        <v>23100</v>
      </c>
    </row>
    <row r="23" spans="1:34" ht="12.75" customHeight="1" x14ac:dyDescent="0.25">
      <c r="A23" s="37">
        <v>5</v>
      </c>
      <c r="B23" s="1">
        <v>2008</v>
      </c>
      <c r="C23" s="1">
        <v>160</v>
      </c>
      <c r="D23" s="1">
        <v>3340</v>
      </c>
      <c r="E23" s="1">
        <f>SUM(D23,160)</f>
        <v>3500</v>
      </c>
      <c r="F23" s="1">
        <f t="shared" ref="F23:AH23" si="21">SUM(E23,160)</f>
        <v>3660</v>
      </c>
      <c r="G23" s="1">
        <f t="shared" si="21"/>
        <v>3820</v>
      </c>
      <c r="H23" s="1">
        <f t="shared" si="21"/>
        <v>3980</v>
      </c>
      <c r="I23" s="1">
        <f t="shared" si="21"/>
        <v>4140</v>
      </c>
      <c r="J23" s="1">
        <f t="shared" si="21"/>
        <v>4300</v>
      </c>
      <c r="K23" s="1">
        <f t="shared" si="21"/>
        <v>4460</v>
      </c>
      <c r="L23" s="1">
        <f t="shared" si="21"/>
        <v>4620</v>
      </c>
      <c r="M23" s="1">
        <f t="shared" si="21"/>
        <v>4780</v>
      </c>
      <c r="N23" s="1">
        <f t="shared" si="21"/>
        <v>4940</v>
      </c>
      <c r="O23" s="1">
        <f t="shared" si="21"/>
        <v>5100</v>
      </c>
      <c r="P23" s="1">
        <f t="shared" si="21"/>
        <v>5260</v>
      </c>
      <c r="Q23" s="1">
        <f t="shared" si="21"/>
        <v>5420</v>
      </c>
      <c r="R23" s="1">
        <f t="shared" si="21"/>
        <v>5580</v>
      </c>
      <c r="S23" s="1">
        <f t="shared" si="21"/>
        <v>5740</v>
      </c>
      <c r="T23" s="1">
        <f t="shared" si="21"/>
        <v>5900</v>
      </c>
      <c r="U23" s="1">
        <f t="shared" si="21"/>
        <v>6060</v>
      </c>
      <c r="V23" s="1">
        <f t="shared" si="21"/>
        <v>6220</v>
      </c>
      <c r="W23" s="1">
        <f t="shared" si="21"/>
        <v>6380</v>
      </c>
      <c r="X23" s="1">
        <f t="shared" si="21"/>
        <v>6540</v>
      </c>
      <c r="Y23" s="1">
        <f t="shared" si="21"/>
        <v>6700</v>
      </c>
      <c r="Z23" s="1">
        <f t="shared" si="21"/>
        <v>6860</v>
      </c>
      <c r="AA23" s="1">
        <f t="shared" si="21"/>
        <v>7020</v>
      </c>
      <c r="AB23" s="1">
        <f t="shared" si="21"/>
        <v>7180</v>
      </c>
      <c r="AC23" s="1">
        <f t="shared" si="21"/>
        <v>7340</v>
      </c>
      <c r="AD23" s="1">
        <f t="shared" si="21"/>
        <v>7500</v>
      </c>
      <c r="AE23" s="1">
        <f t="shared" si="21"/>
        <v>7660</v>
      </c>
      <c r="AF23" s="1">
        <f t="shared" si="21"/>
        <v>7820</v>
      </c>
      <c r="AG23" s="1">
        <f t="shared" si="21"/>
        <v>7980</v>
      </c>
      <c r="AH23" s="1">
        <f t="shared" si="21"/>
        <v>8140</v>
      </c>
    </row>
    <row r="24" spans="1:34" ht="12.75" customHeight="1" x14ac:dyDescent="0.25">
      <c r="A24" s="37"/>
      <c r="B24" s="1">
        <v>2011</v>
      </c>
      <c r="C24" s="1">
        <v>260</v>
      </c>
      <c r="D24" s="1">
        <v>5400</v>
      </c>
      <c r="E24" s="1">
        <f>SUM(D24,260)</f>
        <v>5660</v>
      </c>
      <c r="F24" s="1">
        <f t="shared" ref="F24:AH24" si="22">SUM(E24,260)</f>
        <v>5920</v>
      </c>
      <c r="G24" s="1">
        <f t="shared" si="22"/>
        <v>6180</v>
      </c>
      <c r="H24" s="1">
        <f t="shared" si="22"/>
        <v>6440</v>
      </c>
      <c r="I24" s="1">
        <f t="shared" si="22"/>
        <v>6700</v>
      </c>
      <c r="J24" s="1">
        <f t="shared" si="22"/>
        <v>6960</v>
      </c>
      <c r="K24" s="1">
        <f t="shared" si="22"/>
        <v>7220</v>
      </c>
      <c r="L24" s="1">
        <f t="shared" si="22"/>
        <v>7480</v>
      </c>
      <c r="M24" s="1">
        <f t="shared" si="22"/>
        <v>7740</v>
      </c>
      <c r="N24" s="1">
        <f t="shared" si="22"/>
        <v>8000</v>
      </c>
      <c r="O24" s="1">
        <f t="shared" si="22"/>
        <v>8260</v>
      </c>
      <c r="P24" s="1">
        <f t="shared" si="22"/>
        <v>8520</v>
      </c>
      <c r="Q24" s="1">
        <f t="shared" si="22"/>
        <v>8780</v>
      </c>
      <c r="R24" s="1">
        <f t="shared" si="22"/>
        <v>9040</v>
      </c>
      <c r="S24" s="1">
        <f t="shared" si="22"/>
        <v>9300</v>
      </c>
      <c r="T24" s="1">
        <f t="shared" si="22"/>
        <v>9560</v>
      </c>
      <c r="U24" s="1">
        <f t="shared" si="22"/>
        <v>9820</v>
      </c>
      <c r="V24" s="1">
        <f t="shared" si="22"/>
        <v>10080</v>
      </c>
      <c r="W24" s="1">
        <f t="shared" si="22"/>
        <v>10340</v>
      </c>
      <c r="X24" s="1">
        <f t="shared" si="22"/>
        <v>10600</v>
      </c>
      <c r="Y24" s="1">
        <f t="shared" si="22"/>
        <v>10860</v>
      </c>
      <c r="Z24" s="1">
        <f t="shared" si="22"/>
        <v>11120</v>
      </c>
      <c r="AA24" s="1">
        <f t="shared" si="22"/>
        <v>11380</v>
      </c>
      <c r="AB24" s="1">
        <f t="shared" si="22"/>
        <v>11640</v>
      </c>
      <c r="AC24" s="1">
        <f t="shared" si="22"/>
        <v>11900</v>
      </c>
      <c r="AD24" s="1">
        <f t="shared" si="22"/>
        <v>12160</v>
      </c>
      <c r="AE24" s="1">
        <f t="shared" si="22"/>
        <v>12420</v>
      </c>
      <c r="AF24" s="1">
        <f t="shared" si="22"/>
        <v>12680</v>
      </c>
      <c r="AG24" s="1">
        <f t="shared" si="22"/>
        <v>12940</v>
      </c>
      <c r="AH24" s="1">
        <f t="shared" si="22"/>
        <v>13200</v>
      </c>
    </row>
    <row r="25" spans="1:34" ht="12.75" customHeight="1" x14ac:dyDescent="0.25">
      <c r="A25" s="37"/>
      <c r="B25" s="1">
        <v>2015</v>
      </c>
      <c r="C25" s="1">
        <v>340</v>
      </c>
      <c r="D25" s="1">
        <v>6985</v>
      </c>
      <c r="E25" s="1">
        <f>SUM(D25,340)</f>
        <v>7325</v>
      </c>
      <c r="F25" s="1">
        <f t="shared" ref="F25:AH25" si="23">SUM(E25,340)</f>
        <v>7665</v>
      </c>
      <c r="G25" s="1">
        <f t="shared" si="23"/>
        <v>8005</v>
      </c>
      <c r="H25" s="1">
        <f t="shared" si="23"/>
        <v>8345</v>
      </c>
      <c r="I25" s="1">
        <f t="shared" si="23"/>
        <v>8685</v>
      </c>
      <c r="J25" s="1">
        <f t="shared" si="23"/>
        <v>9025</v>
      </c>
      <c r="K25" s="1">
        <f t="shared" si="23"/>
        <v>9365</v>
      </c>
      <c r="L25" s="1">
        <f t="shared" si="23"/>
        <v>9705</v>
      </c>
      <c r="M25" s="1">
        <f t="shared" si="23"/>
        <v>10045</v>
      </c>
      <c r="N25" s="1">
        <f t="shared" si="23"/>
        <v>10385</v>
      </c>
      <c r="O25" s="1">
        <f t="shared" si="23"/>
        <v>10725</v>
      </c>
      <c r="P25" s="1">
        <f t="shared" si="23"/>
        <v>11065</v>
      </c>
      <c r="Q25" s="1">
        <f t="shared" si="23"/>
        <v>11405</v>
      </c>
      <c r="R25" s="1">
        <f t="shared" si="23"/>
        <v>11745</v>
      </c>
      <c r="S25" s="1">
        <f t="shared" si="23"/>
        <v>12085</v>
      </c>
      <c r="T25" s="1">
        <f t="shared" si="23"/>
        <v>12425</v>
      </c>
      <c r="U25" s="1">
        <f t="shared" si="23"/>
        <v>12765</v>
      </c>
      <c r="V25" s="1">
        <f t="shared" si="23"/>
        <v>13105</v>
      </c>
      <c r="W25" s="1">
        <f t="shared" si="23"/>
        <v>13445</v>
      </c>
      <c r="X25" s="1">
        <f t="shared" si="23"/>
        <v>13785</v>
      </c>
      <c r="Y25" s="1">
        <f t="shared" si="23"/>
        <v>14125</v>
      </c>
      <c r="Z25" s="1">
        <f t="shared" si="23"/>
        <v>14465</v>
      </c>
      <c r="AA25" s="1">
        <f t="shared" si="23"/>
        <v>14805</v>
      </c>
      <c r="AB25" s="1">
        <f t="shared" si="23"/>
        <v>15145</v>
      </c>
      <c r="AC25" s="1">
        <f t="shared" si="23"/>
        <v>15485</v>
      </c>
      <c r="AD25" s="1">
        <f t="shared" si="23"/>
        <v>15825</v>
      </c>
      <c r="AE25" s="1">
        <f t="shared" si="23"/>
        <v>16165</v>
      </c>
      <c r="AF25" s="1">
        <f t="shared" si="23"/>
        <v>16505</v>
      </c>
      <c r="AG25" s="1">
        <f t="shared" si="23"/>
        <v>16845</v>
      </c>
      <c r="AH25" s="1">
        <f t="shared" si="23"/>
        <v>17185</v>
      </c>
    </row>
    <row r="26" spans="1:34" ht="12.75" customHeight="1" x14ac:dyDescent="0.25">
      <c r="A26" s="37"/>
      <c r="B26" s="1">
        <v>2016</v>
      </c>
      <c r="C26" s="1">
        <v>420</v>
      </c>
      <c r="D26" s="1">
        <v>8590</v>
      </c>
      <c r="E26" s="1">
        <f>SUM(D26,420)</f>
        <v>9010</v>
      </c>
      <c r="F26" s="1">
        <f t="shared" ref="F26:AH26" si="24">SUM(E26,420)</f>
        <v>9430</v>
      </c>
      <c r="G26" s="1">
        <f t="shared" si="24"/>
        <v>9850</v>
      </c>
      <c r="H26" s="1">
        <f t="shared" si="24"/>
        <v>10270</v>
      </c>
      <c r="I26" s="1">
        <f t="shared" si="24"/>
        <v>10690</v>
      </c>
      <c r="J26" s="1">
        <f t="shared" si="24"/>
        <v>11110</v>
      </c>
      <c r="K26" s="1">
        <f t="shared" si="24"/>
        <v>11530</v>
      </c>
      <c r="L26" s="1">
        <f t="shared" si="24"/>
        <v>11950</v>
      </c>
      <c r="M26" s="1">
        <f t="shared" si="24"/>
        <v>12370</v>
      </c>
      <c r="N26" s="1">
        <f t="shared" si="24"/>
        <v>12790</v>
      </c>
      <c r="O26" s="1">
        <f t="shared" si="24"/>
        <v>13210</v>
      </c>
      <c r="P26" s="1">
        <f t="shared" si="24"/>
        <v>13630</v>
      </c>
      <c r="Q26" s="1">
        <f t="shared" si="24"/>
        <v>14050</v>
      </c>
      <c r="R26" s="1">
        <f t="shared" si="24"/>
        <v>14470</v>
      </c>
      <c r="S26" s="1">
        <f t="shared" si="24"/>
        <v>14890</v>
      </c>
      <c r="T26" s="1">
        <f t="shared" si="24"/>
        <v>15310</v>
      </c>
      <c r="U26" s="1">
        <f t="shared" si="24"/>
        <v>15730</v>
      </c>
      <c r="V26" s="1">
        <f t="shared" si="24"/>
        <v>16150</v>
      </c>
      <c r="W26" s="1">
        <f t="shared" si="24"/>
        <v>16570</v>
      </c>
      <c r="X26" s="1">
        <f t="shared" si="24"/>
        <v>16990</v>
      </c>
      <c r="Y26" s="1">
        <f t="shared" si="24"/>
        <v>17410</v>
      </c>
      <c r="Z26" s="1">
        <f t="shared" si="24"/>
        <v>17830</v>
      </c>
      <c r="AA26" s="1">
        <f t="shared" si="24"/>
        <v>18250</v>
      </c>
      <c r="AB26" s="1">
        <f t="shared" si="24"/>
        <v>18670</v>
      </c>
      <c r="AC26" s="1">
        <f t="shared" si="24"/>
        <v>19090</v>
      </c>
      <c r="AD26" s="1">
        <f t="shared" si="24"/>
        <v>19510</v>
      </c>
      <c r="AE26" s="1">
        <f t="shared" si="24"/>
        <v>19930</v>
      </c>
      <c r="AF26" s="1">
        <f t="shared" si="24"/>
        <v>20350</v>
      </c>
      <c r="AG26" s="1">
        <f t="shared" si="24"/>
        <v>20770</v>
      </c>
      <c r="AH26" s="1">
        <f t="shared" si="24"/>
        <v>21190</v>
      </c>
    </row>
    <row r="27" spans="1:34" s="6" customFormat="1" ht="12.75" customHeight="1" thickBot="1" x14ac:dyDescent="0.3">
      <c r="A27" s="14"/>
      <c r="B27" s="15">
        <v>2017</v>
      </c>
      <c r="C27" s="15">
        <v>500</v>
      </c>
      <c r="D27" s="15">
        <v>10260</v>
      </c>
      <c r="E27" s="15">
        <f>SUM(D27,500)</f>
        <v>10760</v>
      </c>
      <c r="F27" s="15">
        <f t="shared" ref="F27:AH27" si="25">SUM(E27,500)</f>
        <v>11260</v>
      </c>
      <c r="G27" s="15">
        <f t="shared" si="25"/>
        <v>11760</v>
      </c>
      <c r="H27" s="15">
        <f t="shared" si="25"/>
        <v>12260</v>
      </c>
      <c r="I27" s="15">
        <f t="shared" si="25"/>
        <v>12760</v>
      </c>
      <c r="J27" s="15">
        <f t="shared" si="25"/>
        <v>13260</v>
      </c>
      <c r="K27" s="15">
        <f t="shared" si="25"/>
        <v>13760</v>
      </c>
      <c r="L27" s="15">
        <f t="shared" si="25"/>
        <v>14260</v>
      </c>
      <c r="M27" s="15">
        <f t="shared" si="25"/>
        <v>14760</v>
      </c>
      <c r="N27" s="15">
        <f t="shared" si="25"/>
        <v>15260</v>
      </c>
      <c r="O27" s="15">
        <f t="shared" si="25"/>
        <v>15760</v>
      </c>
      <c r="P27" s="15">
        <f t="shared" si="25"/>
        <v>16260</v>
      </c>
      <c r="Q27" s="15">
        <f t="shared" si="25"/>
        <v>16760</v>
      </c>
      <c r="R27" s="15">
        <f t="shared" si="25"/>
        <v>17260</v>
      </c>
      <c r="S27" s="15">
        <f t="shared" si="25"/>
        <v>17760</v>
      </c>
      <c r="T27" s="15">
        <f t="shared" si="25"/>
        <v>18260</v>
      </c>
      <c r="U27" s="15">
        <f t="shared" si="25"/>
        <v>18760</v>
      </c>
      <c r="V27" s="15">
        <f t="shared" si="25"/>
        <v>19260</v>
      </c>
      <c r="W27" s="15">
        <f t="shared" si="25"/>
        <v>19760</v>
      </c>
      <c r="X27" s="15">
        <f t="shared" si="25"/>
        <v>20260</v>
      </c>
      <c r="Y27" s="15">
        <f t="shared" si="25"/>
        <v>20760</v>
      </c>
      <c r="Z27" s="15">
        <f t="shared" si="25"/>
        <v>21260</v>
      </c>
      <c r="AA27" s="15">
        <f t="shared" si="25"/>
        <v>21760</v>
      </c>
      <c r="AB27" s="15">
        <f t="shared" si="25"/>
        <v>22260</v>
      </c>
      <c r="AC27" s="15">
        <f t="shared" si="25"/>
        <v>22760</v>
      </c>
      <c r="AD27" s="15">
        <f t="shared" si="25"/>
        <v>23260</v>
      </c>
      <c r="AE27" s="15">
        <f t="shared" si="25"/>
        <v>23760</v>
      </c>
      <c r="AF27" s="15">
        <f t="shared" si="25"/>
        <v>24260</v>
      </c>
      <c r="AG27" s="15">
        <f t="shared" si="25"/>
        <v>24760</v>
      </c>
      <c r="AH27" s="15">
        <f t="shared" si="25"/>
        <v>25260</v>
      </c>
    </row>
    <row r="28" spans="1:34" ht="12.75" customHeight="1" x14ac:dyDescent="0.25">
      <c r="A28" s="37">
        <v>6</v>
      </c>
      <c r="B28" s="1">
        <v>2008</v>
      </c>
      <c r="C28" s="1">
        <v>175</v>
      </c>
      <c r="D28" s="1">
        <v>3430</v>
      </c>
      <c r="E28" s="1">
        <f>SUM(D28,175)</f>
        <v>3605</v>
      </c>
      <c r="F28" s="1">
        <f t="shared" ref="F28:AH28" si="26">SUM(E28,175)</f>
        <v>3780</v>
      </c>
      <c r="G28" s="1">
        <f t="shared" si="26"/>
        <v>3955</v>
      </c>
      <c r="H28" s="1">
        <f t="shared" si="26"/>
        <v>4130</v>
      </c>
      <c r="I28" s="1">
        <f t="shared" si="26"/>
        <v>4305</v>
      </c>
      <c r="J28" s="1">
        <f t="shared" si="26"/>
        <v>4480</v>
      </c>
      <c r="K28" s="1">
        <f t="shared" si="26"/>
        <v>4655</v>
      </c>
      <c r="L28" s="1">
        <f t="shared" si="26"/>
        <v>4830</v>
      </c>
      <c r="M28" s="1">
        <f t="shared" si="26"/>
        <v>5005</v>
      </c>
      <c r="N28" s="1">
        <f t="shared" si="26"/>
        <v>5180</v>
      </c>
      <c r="O28" s="1">
        <f t="shared" si="26"/>
        <v>5355</v>
      </c>
      <c r="P28" s="1">
        <f t="shared" si="26"/>
        <v>5530</v>
      </c>
      <c r="Q28" s="1">
        <f t="shared" si="26"/>
        <v>5705</v>
      </c>
      <c r="R28" s="1">
        <f t="shared" si="26"/>
        <v>5880</v>
      </c>
      <c r="S28" s="1">
        <f t="shared" si="26"/>
        <v>6055</v>
      </c>
      <c r="T28" s="1">
        <f t="shared" si="26"/>
        <v>6230</v>
      </c>
      <c r="U28" s="1">
        <f t="shared" si="26"/>
        <v>6405</v>
      </c>
      <c r="V28" s="1">
        <f t="shared" si="26"/>
        <v>6580</v>
      </c>
      <c r="W28" s="1">
        <f t="shared" si="26"/>
        <v>6755</v>
      </c>
      <c r="X28" s="1">
        <f t="shared" si="26"/>
        <v>6930</v>
      </c>
      <c r="Y28" s="1">
        <f t="shared" si="26"/>
        <v>7105</v>
      </c>
      <c r="Z28" s="1">
        <f t="shared" si="26"/>
        <v>7280</v>
      </c>
      <c r="AA28" s="1">
        <f t="shared" si="26"/>
        <v>7455</v>
      </c>
      <c r="AB28" s="1">
        <f t="shared" si="26"/>
        <v>7630</v>
      </c>
      <c r="AC28" s="1">
        <f t="shared" si="26"/>
        <v>7805</v>
      </c>
      <c r="AD28" s="1">
        <f t="shared" si="26"/>
        <v>7980</v>
      </c>
      <c r="AE28" s="1">
        <f t="shared" si="26"/>
        <v>8155</v>
      </c>
      <c r="AF28" s="1">
        <f t="shared" si="26"/>
        <v>8330</v>
      </c>
      <c r="AG28" s="1">
        <f t="shared" si="26"/>
        <v>8505</v>
      </c>
      <c r="AH28" s="1">
        <f t="shared" si="26"/>
        <v>8680</v>
      </c>
    </row>
    <row r="29" spans="1:34" ht="12.75" customHeight="1" x14ac:dyDescent="0.25">
      <c r="A29" s="37"/>
      <c r="B29" s="1">
        <v>2011</v>
      </c>
      <c r="C29" s="1">
        <v>290</v>
      </c>
      <c r="D29" s="1">
        <v>5600</v>
      </c>
      <c r="E29" s="1">
        <f>SUM(D29,440)</f>
        <v>6040</v>
      </c>
      <c r="F29" s="1">
        <f t="shared" ref="F29:AH29" si="27">SUM(E29,290)</f>
        <v>6330</v>
      </c>
      <c r="G29" s="1">
        <f t="shared" si="27"/>
        <v>6620</v>
      </c>
      <c r="H29" s="1">
        <f t="shared" si="27"/>
        <v>6910</v>
      </c>
      <c r="I29" s="1">
        <f t="shared" si="27"/>
        <v>7200</v>
      </c>
      <c r="J29" s="1">
        <f t="shared" si="27"/>
        <v>7490</v>
      </c>
      <c r="K29" s="1">
        <f t="shared" si="27"/>
        <v>7780</v>
      </c>
      <c r="L29" s="1">
        <f t="shared" si="27"/>
        <v>8070</v>
      </c>
      <c r="M29" s="1">
        <f t="shared" si="27"/>
        <v>8360</v>
      </c>
      <c r="N29" s="1">
        <f t="shared" si="27"/>
        <v>8650</v>
      </c>
      <c r="O29" s="1">
        <f t="shared" si="27"/>
        <v>8940</v>
      </c>
      <c r="P29" s="1">
        <f t="shared" si="27"/>
        <v>9230</v>
      </c>
      <c r="Q29" s="1">
        <f t="shared" si="27"/>
        <v>9520</v>
      </c>
      <c r="R29" s="1">
        <f t="shared" si="27"/>
        <v>9810</v>
      </c>
      <c r="S29" s="1">
        <f t="shared" si="27"/>
        <v>10100</v>
      </c>
      <c r="T29" s="1">
        <f t="shared" si="27"/>
        <v>10390</v>
      </c>
      <c r="U29" s="1">
        <f t="shared" si="27"/>
        <v>10680</v>
      </c>
      <c r="V29" s="1">
        <f t="shared" si="27"/>
        <v>10970</v>
      </c>
      <c r="W29" s="1">
        <f t="shared" si="27"/>
        <v>11260</v>
      </c>
      <c r="X29" s="1">
        <f t="shared" si="27"/>
        <v>11550</v>
      </c>
      <c r="Y29" s="1">
        <f t="shared" si="27"/>
        <v>11840</v>
      </c>
      <c r="Z29" s="1">
        <f t="shared" si="27"/>
        <v>12130</v>
      </c>
      <c r="AA29" s="1">
        <f t="shared" si="27"/>
        <v>12420</v>
      </c>
      <c r="AB29" s="1">
        <f t="shared" si="27"/>
        <v>12710</v>
      </c>
      <c r="AC29" s="1">
        <f t="shared" si="27"/>
        <v>13000</v>
      </c>
      <c r="AD29" s="1">
        <f t="shared" si="27"/>
        <v>13290</v>
      </c>
      <c r="AE29" s="1">
        <f t="shared" si="27"/>
        <v>13580</v>
      </c>
      <c r="AF29" s="1">
        <f t="shared" si="27"/>
        <v>13870</v>
      </c>
      <c r="AG29" s="1">
        <f t="shared" si="27"/>
        <v>14160</v>
      </c>
      <c r="AH29" s="1">
        <f t="shared" si="27"/>
        <v>14450</v>
      </c>
    </row>
    <row r="30" spans="1:34" ht="12.75" customHeight="1" x14ac:dyDescent="0.25">
      <c r="A30" s="37"/>
      <c r="B30" s="1">
        <v>2015</v>
      </c>
      <c r="C30" s="1">
        <v>375</v>
      </c>
      <c r="D30" s="1">
        <v>7235</v>
      </c>
      <c r="E30" s="1">
        <f>SUM(D30,375)</f>
        <v>7610</v>
      </c>
      <c r="F30" s="1">
        <f t="shared" ref="F30:AH30" si="28">SUM(E30,375)</f>
        <v>7985</v>
      </c>
      <c r="G30" s="1">
        <f t="shared" si="28"/>
        <v>8360</v>
      </c>
      <c r="H30" s="1">
        <f t="shared" si="28"/>
        <v>8735</v>
      </c>
      <c r="I30" s="1">
        <f t="shared" si="28"/>
        <v>9110</v>
      </c>
      <c r="J30" s="1">
        <f t="shared" si="28"/>
        <v>9485</v>
      </c>
      <c r="K30" s="1">
        <f t="shared" si="28"/>
        <v>9860</v>
      </c>
      <c r="L30" s="1">
        <f t="shared" si="28"/>
        <v>10235</v>
      </c>
      <c r="M30" s="1">
        <f t="shared" si="28"/>
        <v>10610</v>
      </c>
      <c r="N30" s="1">
        <f t="shared" si="28"/>
        <v>10985</v>
      </c>
      <c r="O30" s="1">
        <f t="shared" si="28"/>
        <v>11360</v>
      </c>
      <c r="P30" s="1">
        <f t="shared" si="28"/>
        <v>11735</v>
      </c>
      <c r="Q30" s="1">
        <f t="shared" si="28"/>
        <v>12110</v>
      </c>
      <c r="R30" s="1">
        <f t="shared" si="28"/>
        <v>12485</v>
      </c>
      <c r="S30" s="1">
        <f t="shared" si="28"/>
        <v>12860</v>
      </c>
      <c r="T30" s="1">
        <f t="shared" si="28"/>
        <v>13235</v>
      </c>
      <c r="U30" s="1">
        <f t="shared" si="28"/>
        <v>13610</v>
      </c>
      <c r="V30" s="1">
        <f t="shared" si="28"/>
        <v>13985</v>
      </c>
      <c r="W30" s="1">
        <f t="shared" si="28"/>
        <v>14360</v>
      </c>
      <c r="X30" s="1">
        <f t="shared" si="28"/>
        <v>14735</v>
      </c>
      <c r="Y30" s="1">
        <f t="shared" si="28"/>
        <v>15110</v>
      </c>
      <c r="Z30" s="1">
        <f t="shared" si="28"/>
        <v>15485</v>
      </c>
      <c r="AA30" s="1">
        <f t="shared" si="28"/>
        <v>15860</v>
      </c>
      <c r="AB30" s="1">
        <f t="shared" si="28"/>
        <v>16235</v>
      </c>
      <c r="AC30" s="1">
        <f t="shared" si="28"/>
        <v>16610</v>
      </c>
      <c r="AD30" s="1">
        <f t="shared" si="28"/>
        <v>16985</v>
      </c>
      <c r="AE30" s="1">
        <f t="shared" si="28"/>
        <v>17360</v>
      </c>
      <c r="AF30" s="1">
        <f t="shared" si="28"/>
        <v>17735</v>
      </c>
      <c r="AG30" s="1">
        <f t="shared" si="28"/>
        <v>18110</v>
      </c>
      <c r="AH30" s="1">
        <f t="shared" si="28"/>
        <v>18485</v>
      </c>
    </row>
    <row r="31" spans="1:34" ht="12.75" customHeight="1" x14ac:dyDescent="0.25">
      <c r="A31" s="37"/>
      <c r="B31" s="1">
        <v>2016</v>
      </c>
      <c r="C31" s="1">
        <v>470</v>
      </c>
      <c r="D31" s="1">
        <v>8900</v>
      </c>
      <c r="E31" s="1">
        <f>SUM(D31,470)</f>
        <v>9370</v>
      </c>
      <c r="F31" s="1">
        <f t="shared" ref="F31:AH31" si="29">SUM(E31,470)</f>
        <v>9840</v>
      </c>
      <c r="G31" s="1">
        <f t="shared" si="29"/>
        <v>10310</v>
      </c>
      <c r="H31" s="1">
        <f t="shared" si="29"/>
        <v>10780</v>
      </c>
      <c r="I31" s="1">
        <f t="shared" si="29"/>
        <v>11250</v>
      </c>
      <c r="J31" s="1">
        <f t="shared" si="29"/>
        <v>11720</v>
      </c>
      <c r="K31" s="1">
        <f t="shared" si="29"/>
        <v>12190</v>
      </c>
      <c r="L31" s="1">
        <f t="shared" si="29"/>
        <v>12660</v>
      </c>
      <c r="M31" s="1">
        <f t="shared" si="29"/>
        <v>13130</v>
      </c>
      <c r="N31" s="1">
        <f t="shared" si="29"/>
        <v>13600</v>
      </c>
      <c r="O31" s="1">
        <f t="shared" si="29"/>
        <v>14070</v>
      </c>
      <c r="P31" s="1">
        <f t="shared" si="29"/>
        <v>14540</v>
      </c>
      <c r="Q31" s="1">
        <f t="shared" si="29"/>
        <v>15010</v>
      </c>
      <c r="R31" s="1">
        <f t="shared" si="29"/>
        <v>15480</v>
      </c>
      <c r="S31" s="1">
        <f t="shared" si="29"/>
        <v>15950</v>
      </c>
      <c r="T31" s="1">
        <f t="shared" si="29"/>
        <v>16420</v>
      </c>
      <c r="U31" s="1">
        <f t="shared" si="29"/>
        <v>16890</v>
      </c>
      <c r="V31" s="1">
        <f t="shared" si="29"/>
        <v>17360</v>
      </c>
      <c r="W31" s="1">
        <f t="shared" si="29"/>
        <v>17830</v>
      </c>
      <c r="X31" s="1">
        <f t="shared" si="29"/>
        <v>18300</v>
      </c>
      <c r="Y31" s="1">
        <f t="shared" si="29"/>
        <v>18770</v>
      </c>
      <c r="Z31" s="1">
        <f t="shared" si="29"/>
        <v>19240</v>
      </c>
      <c r="AA31" s="1">
        <f t="shared" si="29"/>
        <v>19710</v>
      </c>
      <c r="AB31" s="1">
        <f t="shared" si="29"/>
        <v>20180</v>
      </c>
      <c r="AC31" s="1">
        <f t="shared" si="29"/>
        <v>20650</v>
      </c>
      <c r="AD31" s="1">
        <f t="shared" si="29"/>
        <v>21120</v>
      </c>
      <c r="AE31" s="1">
        <f t="shared" si="29"/>
        <v>21590</v>
      </c>
      <c r="AF31" s="1">
        <f t="shared" si="29"/>
        <v>22060</v>
      </c>
      <c r="AG31" s="1">
        <f t="shared" si="29"/>
        <v>22530</v>
      </c>
      <c r="AH31" s="1">
        <f t="shared" si="29"/>
        <v>23000</v>
      </c>
    </row>
    <row r="32" spans="1:34" s="6" customFormat="1" ht="12.75" customHeight="1" thickBot="1" x14ac:dyDescent="0.3">
      <c r="A32" s="14"/>
      <c r="B32" s="15">
        <v>2017</v>
      </c>
      <c r="C32" s="15">
        <v>560</v>
      </c>
      <c r="D32" s="15">
        <v>10620</v>
      </c>
      <c r="E32" s="15">
        <f>SUM(D32,560)</f>
        <v>11180</v>
      </c>
      <c r="F32" s="15">
        <f t="shared" ref="F32:AH32" si="30">SUM(E32,560)</f>
        <v>11740</v>
      </c>
      <c r="G32" s="15">
        <f t="shared" si="30"/>
        <v>12300</v>
      </c>
      <c r="H32" s="15">
        <f t="shared" si="30"/>
        <v>12860</v>
      </c>
      <c r="I32" s="15">
        <f t="shared" si="30"/>
        <v>13420</v>
      </c>
      <c r="J32" s="15">
        <f t="shared" si="30"/>
        <v>13980</v>
      </c>
      <c r="K32" s="15">
        <f t="shared" si="30"/>
        <v>14540</v>
      </c>
      <c r="L32" s="15">
        <f t="shared" si="30"/>
        <v>15100</v>
      </c>
      <c r="M32" s="15">
        <f t="shared" si="30"/>
        <v>15660</v>
      </c>
      <c r="N32" s="15">
        <f t="shared" si="30"/>
        <v>16220</v>
      </c>
      <c r="O32" s="15">
        <f t="shared" si="30"/>
        <v>16780</v>
      </c>
      <c r="P32" s="15">
        <f t="shared" si="30"/>
        <v>17340</v>
      </c>
      <c r="Q32" s="15">
        <f t="shared" si="30"/>
        <v>17900</v>
      </c>
      <c r="R32" s="15">
        <f t="shared" si="30"/>
        <v>18460</v>
      </c>
      <c r="S32" s="15">
        <f t="shared" si="30"/>
        <v>19020</v>
      </c>
      <c r="T32" s="15">
        <f t="shared" si="30"/>
        <v>19580</v>
      </c>
      <c r="U32" s="15">
        <f t="shared" si="30"/>
        <v>20140</v>
      </c>
      <c r="V32" s="15">
        <f t="shared" si="30"/>
        <v>20700</v>
      </c>
      <c r="W32" s="15">
        <f t="shared" si="30"/>
        <v>21260</v>
      </c>
      <c r="X32" s="15">
        <f t="shared" si="30"/>
        <v>21820</v>
      </c>
      <c r="Y32" s="15">
        <f t="shared" si="30"/>
        <v>22380</v>
      </c>
      <c r="Z32" s="15">
        <f t="shared" si="30"/>
        <v>22940</v>
      </c>
      <c r="AA32" s="15">
        <f t="shared" si="30"/>
        <v>23500</v>
      </c>
      <c r="AB32" s="15">
        <f t="shared" si="30"/>
        <v>24060</v>
      </c>
      <c r="AC32" s="15">
        <f t="shared" si="30"/>
        <v>24620</v>
      </c>
      <c r="AD32" s="15">
        <f t="shared" si="30"/>
        <v>25180</v>
      </c>
      <c r="AE32" s="15">
        <f t="shared" si="30"/>
        <v>25740</v>
      </c>
      <c r="AF32" s="15">
        <f t="shared" si="30"/>
        <v>26300</v>
      </c>
      <c r="AG32" s="15">
        <f t="shared" si="30"/>
        <v>26860</v>
      </c>
      <c r="AH32" s="15">
        <f t="shared" si="30"/>
        <v>27420</v>
      </c>
    </row>
    <row r="33" spans="1:37" ht="12.75" customHeight="1" x14ac:dyDescent="0.25">
      <c r="A33" s="37">
        <v>7</v>
      </c>
      <c r="B33" s="1">
        <v>2008</v>
      </c>
      <c r="C33" s="1">
        <v>190</v>
      </c>
      <c r="D33" s="1">
        <v>3530</v>
      </c>
      <c r="E33" s="1">
        <f>SUM(D33,190)</f>
        <v>3720</v>
      </c>
      <c r="F33" s="1">
        <f t="shared" ref="F33:AH33" si="31">SUM(E33,190)</f>
        <v>3910</v>
      </c>
      <c r="G33" s="1">
        <f t="shared" si="31"/>
        <v>4100</v>
      </c>
      <c r="H33" s="1">
        <f t="shared" si="31"/>
        <v>4290</v>
      </c>
      <c r="I33" s="1">
        <f t="shared" si="31"/>
        <v>4480</v>
      </c>
      <c r="J33" s="1">
        <f t="shared" si="31"/>
        <v>4670</v>
      </c>
      <c r="K33" s="1">
        <f t="shared" si="31"/>
        <v>4860</v>
      </c>
      <c r="L33" s="1">
        <f t="shared" si="31"/>
        <v>5050</v>
      </c>
      <c r="M33" s="1">
        <f t="shared" si="31"/>
        <v>5240</v>
      </c>
      <c r="N33" s="1">
        <f t="shared" si="31"/>
        <v>5430</v>
      </c>
      <c r="O33" s="1">
        <f t="shared" si="31"/>
        <v>5620</v>
      </c>
      <c r="P33" s="1">
        <f t="shared" si="31"/>
        <v>5810</v>
      </c>
      <c r="Q33" s="1">
        <f t="shared" si="31"/>
        <v>6000</v>
      </c>
      <c r="R33" s="1">
        <f t="shared" si="31"/>
        <v>6190</v>
      </c>
      <c r="S33" s="1">
        <f t="shared" si="31"/>
        <v>6380</v>
      </c>
      <c r="T33" s="1">
        <f t="shared" si="31"/>
        <v>6570</v>
      </c>
      <c r="U33" s="1">
        <f t="shared" si="31"/>
        <v>6760</v>
      </c>
      <c r="V33" s="1">
        <f t="shared" si="31"/>
        <v>6950</v>
      </c>
      <c r="W33" s="1">
        <f t="shared" si="31"/>
        <v>7140</v>
      </c>
      <c r="X33" s="1">
        <f t="shared" si="31"/>
        <v>7330</v>
      </c>
      <c r="Y33" s="1">
        <f t="shared" si="31"/>
        <v>7520</v>
      </c>
      <c r="Z33" s="1">
        <f t="shared" si="31"/>
        <v>7710</v>
      </c>
      <c r="AA33" s="1">
        <f t="shared" si="31"/>
        <v>7900</v>
      </c>
      <c r="AB33" s="1">
        <f t="shared" si="31"/>
        <v>8090</v>
      </c>
      <c r="AC33" s="1">
        <f t="shared" si="31"/>
        <v>8280</v>
      </c>
      <c r="AD33" s="1">
        <f t="shared" si="31"/>
        <v>8470</v>
      </c>
      <c r="AE33" s="1">
        <f t="shared" si="31"/>
        <v>8660</v>
      </c>
      <c r="AF33" s="1">
        <f t="shared" si="31"/>
        <v>8850</v>
      </c>
      <c r="AG33" s="1">
        <f t="shared" si="31"/>
        <v>9040</v>
      </c>
      <c r="AH33" s="1">
        <f t="shared" si="31"/>
        <v>9230</v>
      </c>
    </row>
    <row r="34" spans="1:37" ht="12.75" customHeight="1" x14ac:dyDescent="0.25">
      <c r="A34" s="37"/>
      <c r="B34" s="1">
        <v>2011</v>
      </c>
      <c r="C34" s="1">
        <v>320</v>
      </c>
      <c r="D34" s="1">
        <v>5800</v>
      </c>
      <c r="E34" s="1">
        <f>SUM(D34,320)</f>
        <v>6120</v>
      </c>
      <c r="F34" s="1">
        <f t="shared" ref="F34:AH34" si="32">SUM(E34,320)</f>
        <v>6440</v>
      </c>
      <c r="G34" s="1">
        <f t="shared" si="32"/>
        <v>6760</v>
      </c>
      <c r="H34" s="1">
        <f t="shared" si="32"/>
        <v>7080</v>
      </c>
      <c r="I34" s="1">
        <f t="shared" si="32"/>
        <v>7400</v>
      </c>
      <c r="J34" s="1">
        <f t="shared" si="32"/>
        <v>7720</v>
      </c>
      <c r="K34" s="1">
        <f t="shared" si="32"/>
        <v>8040</v>
      </c>
      <c r="L34" s="1">
        <f t="shared" si="32"/>
        <v>8360</v>
      </c>
      <c r="M34" s="1">
        <f t="shared" si="32"/>
        <v>8680</v>
      </c>
      <c r="N34" s="1">
        <f t="shared" si="32"/>
        <v>9000</v>
      </c>
      <c r="O34" s="1">
        <f t="shared" si="32"/>
        <v>9320</v>
      </c>
      <c r="P34" s="1">
        <f t="shared" si="32"/>
        <v>9640</v>
      </c>
      <c r="Q34" s="1">
        <f t="shared" si="32"/>
        <v>9960</v>
      </c>
      <c r="R34" s="1">
        <f t="shared" si="32"/>
        <v>10280</v>
      </c>
      <c r="S34" s="1">
        <f t="shared" si="32"/>
        <v>10600</v>
      </c>
      <c r="T34" s="1">
        <f t="shared" si="32"/>
        <v>10920</v>
      </c>
      <c r="U34" s="1">
        <f t="shared" si="32"/>
        <v>11240</v>
      </c>
      <c r="V34" s="1">
        <f t="shared" si="32"/>
        <v>11560</v>
      </c>
      <c r="W34" s="1">
        <f t="shared" si="32"/>
        <v>11880</v>
      </c>
      <c r="X34" s="1">
        <f t="shared" si="32"/>
        <v>12200</v>
      </c>
      <c r="Y34" s="1">
        <f t="shared" si="32"/>
        <v>12520</v>
      </c>
      <c r="Z34" s="1">
        <f t="shared" si="32"/>
        <v>12840</v>
      </c>
      <c r="AA34" s="1">
        <f t="shared" si="32"/>
        <v>13160</v>
      </c>
      <c r="AB34" s="1">
        <f t="shared" si="32"/>
        <v>13480</v>
      </c>
      <c r="AC34" s="1">
        <f t="shared" si="32"/>
        <v>13800</v>
      </c>
      <c r="AD34" s="1">
        <f t="shared" si="32"/>
        <v>14120</v>
      </c>
      <c r="AE34" s="1">
        <f t="shared" si="32"/>
        <v>14440</v>
      </c>
      <c r="AF34" s="1">
        <f t="shared" si="32"/>
        <v>14760</v>
      </c>
      <c r="AG34" s="1">
        <f t="shared" si="32"/>
        <v>15080</v>
      </c>
      <c r="AH34" s="1">
        <f t="shared" si="32"/>
        <v>15400</v>
      </c>
    </row>
    <row r="35" spans="1:37" ht="12.75" customHeight="1" x14ac:dyDescent="0.25">
      <c r="A35" s="37"/>
      <c r="B35" s="1">
        <v>2015</v>
      </c>
      <c r="C35" s="1">
        <v>415</v>
      </c>
      <c r="D35" s="1">
        <v>7490</v>
      </c>
      <c r="E35" s="1">
        <f>SUM(D35,415)</f>
        <v>7905</v>
      </c>
      <c r="F35" s="1">
        <f t="shared" ref="F35:AH35" si="33">SUM(E35,415)</f>
        <v>8320</v>
      </c>
      <c r="G35" s="1">
        <f t="shared" si="33"/>
        <v>8735</v>
      </c>
      <c r="H35" s="1">
        <f t="shared" si="33"/>
        <v>9150</v>
      </c>
      <c r="I35" s="1">
        <f t="shared" si="33"/>
        <v>9565</v>
      </c>
      <c r="J35" s="1">
        <f t="shared" si="33"/>
        <v>9980</v>
      </c>
      <c r="K35" s="1">
        <f t="shared" si="33"/>
        <v>10395</v>
      </c>
      <c r="L35" s="1">
        <f t="shared" si="33"/>
        <v>10810</v>
      </c>
      <c r="M35" s="1">
        <f t="shared" si="33"/>
        <v>11225</v>
      </c>
      <c r="N35" s="1">
        <f t="shared" si="33"/>
        <v>11640</v>
      </c>
      <c r="O35" s="1">
        <f t="shared" si="33"/>
        <v>12055</v>
      </c>
      <c r="P35" s="1">
        <f t="shared" si="33"/>
        <v>12470</v>
      </c>
      <c r="Q35" s="1">
        <f t="shared" si="33"/>
        <v>12885</v>
      </c>
      <c r="R35" s="1">
        <f t="shared" si="33"/>
        <v>13300</v>
      </c>
      <c r="S35" s="1">
        <f t="shared" si="33"/>
        <v>13715</v>
      </c>
      <c r="T35" s="1">
        <f t="shared" si="33"/>
        <v>14130</v>
      </c>
      <c r="U35" s="1">
        <f t="shared" si="33"/>
        <v>14545</v>
      </c>
      <c r="V35" s="1">
        <f t="shared" si="33"/>
        <v>14960</v>
      </c>
      <c r="W35" s="1">
        <f t="shared" si="33"/>
        <v>15375</v>
      </c>
      <c r="X35" s="1">
        <f t="shared" si="33"/>
        <v>15790</v>
      </c>
      <c r="Y35" s="1">
        <f t="shared" si="33"/>
        <v>16205</v>
      </c>
      <c r="Z35" s="1">
        <f t="shared" si="33"/>
        <v>16620</v>
      </c>
      <c r="AA35" s="1">
        <f t="shared" si="33"/>
        <v>17035</v>
      </c>
      <c r="AB35" s="1">
        <f t="shared" si="33"/>
        <v>17450</v>
      </c>
      <c r="AC35" s="1">
        <f t="shared" si="33"/>
        <v>17865</v>
      </c>
      <c r="AD35" s="1">
        <f t="shared" si="33"/>
        <v>18280</v>
      </c>
      <c r="AE35" s="1">
        <f t="shared" si="33"/>
        <v>18695</v>
      </c>
      <c r="AF35" s="1">
        <f t="shared" si="33"/>
        <v>19110</v>
      </c>
      <c r="AG35" s="1">
        <f t="shared" si="33"/>
        <v>19525</v>
      </c>
      <c r="AH35" s="1">
        <f t="shared" si="33"/>
        <v>19940</v>
      </c>
    </row>
    <row r="36" spans="1:37" ht="12.75" customHeight="1" x14ac:dyDescent="0.25">
      <c r="A36" s="37"/>
      <c r="B36" s="1">
        <v>2016</v>
      </c>
      <c r="C36" s="1">
        <v>510</v>
      </c>
      <c r="D36" s="1">
        <v>9220</v>
      </c>
      <c r="E36" s="1">
        <f>SUM(D36,510)</f>
        <v>9730</v>
      </c>
      <c r="F36" s="1">
        <f t="shared" ref="F36:AH36" si="34">SUM(E36,510)</f>
        <v>10240</v>
      </c>
      <c r="G36" s="1">
        <f t="shared" si="34"/>
        <v>10750</v>
      </c>
      <c r="H36" s="1">
        <f t="shared" si="34"/>
        <v>11260</v>
      </c>
      <c r="I36" s="1">
        <f t="shared" si="34"/>
        <v>11770</v>
      </c>
      <c r="J36" s="1">
        <f t="shared" si="34"/>
        <v>12280</v>
      </c>
      <c r="K36" s="1">
        <f t="shared" si="34"/>
        <v>12790</v>
      </c>
      <c r="L36" s="1">
        <f t="shared" si="34"/>
        <v>13300</v>
      </c>
      <c r="M36" s="1">
        <f t="shared" si="34"/>
        <v>13810</v>
      </c>
      <c r="N36" s="1">
        <f t="shared" si="34"/>
        <v>14320</v>
      </c>
      <c r="O36" s="1">
        <f t="shared" si="34"/>
        <v>14830</v>
      </c>
      <c r="P36" s="1">
        <f t="shared" si="34"/>
        <v>15340</v>
      </c>
      <c r="Q36" s="1">
        <f t="shared" si="34"/>
        <v>15850</v>
      </c>
      <c r="R36" s="1">
        <f t="shared" si="34"/>
        <v>16360</v>
      </c>
      <c r="S36" s="1">
        <f t="shared" si="34"/>
        <v>16870</v>
      </c>
      <c r="T36" s="1">
        <f t="shared" si="34"/>
        <v>17380</v>
      </c>
      <c r="U36" s="1">
        <f t="shared" si="34"/>
        <v>17890</v>
      </c>
      <c r="V36" s="1">
        <f t="shared" si="34"/>
        <v>18400</v>
      </c>
      <c r="W36" s="1">
        <f t="shared" si="34"/>
        <v>18910</v>
      </c>
      <c r="X36" s="1">
        <f t="shared" si="34"/>
        <v>19420</v>
      </c>
      <c r="Y36" s="1">
        <f t="shared" si="34"/>
        <v>19930</v>
      </c>
      <c r="Z36" s="1">
        <f t="shared" si="34"/>
        <v>20440</v>
      </c>
      <c r="AA36" s="1">
        <f t="shared" si="34"/>
        <v>20950</v>
      </c>
      <c r="AB36" s="1">
        <f t="shared" si="34"/>
        <v>21460</v>
      </c>
      <c r="AC36" s="1">
        <f t="shared" si="34"/>
        <v>21970</v>
      </c>
      <c r="AD36" s="1">
        <f t="shared" si="34"/>
        <v>22480</v>
      </c>
      <c r="AE36" s="1">
        <f t="shared" si="34"/>
        <v>22990</v>
      </c>
      <c r="AF36" s="1">
        <f t="shared" si="34"/>
        <v>23500</v>
      </c>
      <c r="AG36" s="1">
        <f t="shared" si="34"/>
        <v>24010</v>
      </c>
      <c r="AH36" s="1">
        <f t="shared" si="34"/>
        <v>24520</v>
      </c>
    </row>
    <row r="37" spans="1:37" s="6" customFormat="1" ht="12.75" customHeight="1" thickBot="1" x14ac:dyDescent="0.3">
      <c r="A37" s="14"/>
      <c r="B37" s="15">
        <v>2017</v>
      </c>
      <c r="C37" s="15">
        <v>610</v>
      </c>
      <c r="D37" s="15">
        <v>10990</v>
      </c>
      <c r="E37" s="15">
        <f>SUM(D37,610)</f>
        <v>11600</v>
      </c>
      <c r="F37" s="15">
        <f t="shared" ref="F37:AH37" si="35">SUM(E37,610)</f>
        <v>12210</v>
      </c>
      <c r="G37" s="15">
        <f t="shared" si="35"/>
        <v>12820</v>
      </c>
      <c r="H37" s="15">
        <f t="shared" si="35"/>
        <v>13430</v>
      </c>
      <c r="I37" s="15">
        <f t="shared" si="35"/>
        <v>14040</v>
      </c>
      <c r="J37" s="15">
        <f t="shared" si="35"/>
        <v>14650</v>
      </c>
      <c r="K37" s="15">
        <f t="shared" si="35"/>
        <v>15260</v>
      </c>
      <c r="L37" s="15">
        <f t="shared" si="35"/>
        <v>15870</v>
      </c>
      <c r="M37" s="15">
        <f t="shared" si="35"/>
        <v>16480</v>
      </c>
      <c r="N37" s="15">
        <f t="shared" si="35"/>
        <v>17090</v>
      </c>
      <c r="O37" s="15">
        <f t="shared" si="35"/>
        <v>17700</v>
      </c>
      <c r="P37" s="15">
        <f t="shared" si="35"/>
        <v>18310</v>
      </c>
      <c r="Q37" s="15">
        <f t="shared" si="35"/>
        <v>18920</v>
      </c>
      <c r="R37" s="15">
        <f t="shared" si="35"/>
        <v>19530</v>
      </c>
      <c r="S37" s="15">
        <f t="shared" si="35"/>
        <v>20140</v>
      </c>
      <c r="T37" s="15">
        <f t="shared" si="35"/>
        <v>20750</v>
      </c>
      <c r="U37" s="15">
        <f t="shared" si="35"/>
        <v>21360</v>
      </c>
      <c r="V37" s="15">
        <f t="shared" si="35"/>
        <v>21970</v>
      </c>
      <c r="W37" s="15">
        <f t="shared" si="35"/>
        <v>22580</v>
      </c>
      <c r="X37" s="15">
        <f t="shared" si="35"/>
        <v>23190</v>
      </c>
      <c r="Y37" s="15">
        <f t="shared" si="35"/>
        <v>23800</v>
      </c>
      <c r="Z37" s="15">
        <f t="shared" si="35"/>
        <v>24410</v>
      </c>
      <c r="AA37" s="15">
        <f t="shared" si="35"/>
        <v>25020</v>
      </c>
      <c r="AB37" s="15">
        <f t="shared" si="35"/>
        <v>25630</v>
      </c>
      <c r="AC37" s="15">
        <f t="shared" si="35"/>
        <v>26240</v>
      </c>
      <c r="AD37" s="15">
        <f t="shared" si="35"/>
        <v>26850</v>
      </c>
      <c r="AE37" s="15">
        <f t="shared" si="35"/>
        <v>27460</v>
      </c>
      <c r="AF37" s="15">
        <f t="shared" si="35"/>
        <v>28070</v>
      </c>
      <c r="AG37" s="15">
        <f t="shared" si="35"/>
        <v>28680</v>
      </c>
      <c r="AH37" s="15">
        <f t="shared" si="35"/>
        <v>29290</v>
      </c>
    </row>
    <row r="38" spans="1:37" ht="12.75" customHeight="1" x14ac:dyDescent="0.25">
      <c r="A38" s="37">
        <v>8</v>
      </c>
      <c r="B38" s="1">
        <v>2008</v>
      </c>
      <c r="C38" s="1">
        <v>210</v>
      </c>
      <c r="D38" s="1">
        <v>3665</v>
      </c>
      <c r="E38" s="1">
        <f>SUM(D38,210)</f>
        <v>3875</v>
      </c>
      <c r="F38" s="1">
        <f t="shared" ref="F38:AH38" si="36">SUM(E38,210)</f>
        <v>4085</v>
      </c>
      <c r="G38" s="1">
        <f t="shared" si="36"/>
        <v>4295</v>
      </c>
      <c r="H38" s="1">
        <f t="shared" si="36"/>
        <v>4505</v>
      </c>
      <c r="I38" s="1">
        <f t="shared" si="36"/>
        <v>4715</v>
      </c>
      <c r="J38" s="1">
        <f t="shared" si="36"/>
        <v>4925</v>
      </c>
      <c r="K38" s="1">
        <f t="shared" si="36"/>
        <v>5135</v>
      </c>
      <c r="L38" s="1">
        <f t="shared" si="36"/>
        <v>5345</v>
      </c>
      <c r="M38" s="1">
        <f t="shared" si="36"/>
        <v>5555</v>
      </c>
      <c r="N38" s="1">
        <f t="shared" si="36"/>
        <v>5765</v>
      </c>
      <c r="O38" s="1">
        <f t="shared" si="36"/>
        <v>5975</v>
      </c>
      <c r="P38" s="1">
        <f t="shared" si="36"/>
        <v>6185</v>
      </c>
      <c r="Q38" s="1">
        <f t="shared" si="36"/>
        <v>6395</v>
      </c>
      <c r="R38" s="1">
        <f t="shared" si="36"/>
        <v>6605</v>
      </c>
      <c r="S38" s="1">
        <f t="shared" si="36"/>
        <v>6815</v>
      </c>
      <c r="T38" s="1">
        <f t="shared" si="36"/>
        <v>7025</v>
      </c>
      <c r="U38" s="1">
        <f t="shared" si="36"/>
        <v>7235</v>
      </c>
      <c r="V38" s="1">
        <f t="shared" si="36"/>
        <v>7445</v>
      </c>
      <c r="W38" s="1">
        <f t="shared" si="36"/>
        <v>7655</v>
      </c>
      <c r="X38" s="1">
        <f t="shared" si="36"/>
        <v>7865</v>
      </c>
      <c r="Y38" s="1">
        <f t="shared" si="36"/>
        <v>8075</v>
      </c>
      <c r="Z38" s="1">
        <f t="shared" si="36"/>
        <v>8285</v>
      </c>
      <c r="AA38" s="1">
        <f t="shared" si="36"/>
        <v>8495</v>
      </c>
      <c r="AB38" s="1">
        <f t="shared" si="36"/>
        <v>8705</v>
      </c>
      <c r="AC38" s="1">
        <f t="shared" si="36"/>
        <v>8915</v>
      </c>
      <c r="AD38" s="1">
        <f t="shared" si="36"/>
        <v>9125</v>
      </c>
      <c r="AE38" s="1">
        <f t="shared" si="36"/>
        <v>9335</v>
      </c>
      <c r="AF38" s="1">
        <f t="shared" si="36"/>
        <v>9545</v>
      </c>
      <c r="AG38" s="1">
        <f t="shared" si="36"/>
        <v>9755</v>
      </c>
      <c r="AH38" s="1">
        <f t="shared" si="36"/>
        <v>9965</v>
      </c>
    </row>
    <row r="39" spans="1:37" ht="12.75" customHeight="1" x14ac:dyDescent="0.25">
      <c r="A39" s="37"/>
      <c r="B39" s="1">
        <v>2011</v>
      </c>
      <c r="C39" s="1">
        <v>350</v>
      </c>
      <c r="D39" s="1">
        <v>6000</v>
      </c>
      <c r="E39" s="1">
        <f>SUM(D39,350)</f>
        <v>6350</v>
      </c>
      <c r="F39" s="1">
        <f t="shared" ref="F39:AH39" si="37">SUM(E39,350)</f>
        <v>6700</v>
      </c>
      <c r="G39" s="1">
        <f t="shared" si="37"/>
        <v>7050</v>
      </c>
      <c r="H39" s="1">
        <f t="shared" si="37"/>
        <v>7400</v>
      </c>
      <c r="I39" s="1">
        <f t="shared" si="37"/>
        <v>7750</v>
      </c>
      <c r="J39" s="1">
        <f t="shared" si="37"/>
        <v>8100</v>
      </c>
      <c r="K39" s="1">
        <f t="shared" si="37"/>
        <v>8450</v>
      </c>
      <c r="L39" s="1">
        <f t="shared" si="37"/>
        <v>8800</v>
      </c>
      <c r="M39" s="1">
        <f t="shared" si="37"/>
        <v>9150</v>
      </c>
      <c r="N39" s="1">
        <f t="shared" si="37"/>
        <v>9500</v>
      </c>
      <c r="O39" s="1">
        <f t="shared" si="37"/>
        <v>9850</v>
      </c>
      <c r="P39" s="1">
        <f t="shared" si="37"/>
        <v>10200</v>
      </c>
      <c r="Q39" s="1">
        <f t="shared" si="37"/>
        <v>10550</v>
      </c>
      <c r="R39" s="1">
        <f t="shared" si="37"/>
        <v>10900</v>
      </c>
      <c r="S39" s="1">
        <f t="shared" si="37"/>
        <v>11250</v>
      </c>
      <c r="T39" s="1">
        <f t="shared" si="37"/>
        <v>11600</v>
      </c>
      <c r="U39" s="1">
        <f t="shared" si="37"/>
        <v>11950</v>
      </c>
      <c r="V39" s="1">
        <f t="shared" si="37"/>
        <v>12300</v>
      </c>
      <c r="W39" s="1">
        <f t="shared" si="37"/>
        <v>12650</v>
      </c>
      <c r="X39" s="1">
        <f t="shared" si="37"/>
        <v>13000</v>
      </c>
      <c r="Y39" s="1">
        <f t="shared" si="37"/>
        <v>13350</v>
      </c>
      <c r="Z39" s="1">
        <f t="shared" si="37"/>
        <v>13700</v>
      </c>
      <c r="AA39" s="1">
        <f t="shared" si="37"/>
        <v>14050</v>
      </c>
      <c r="AB39" s="1">
        <f t="shared" si="37"/>
        <v>14400</v>
      </c>
      <c r="AC39" s="1">
        <f t="shared" si="37"/>
        <v>14750</v>
      </c>
      <c r="AD39" s="1">
        <f t="shared" si="37"/>
        <v>15100</v>
      </c>
      <c r="AE39" s="1">
        <f t="shared" si="37"/>
        <v>15450</v>
      </c>
      <c r="AF39" s="1">
        <f t="shared" si="37"/>
        <v>15800</v>
      </c>
      <c r="AG39" s="1">
        <f t="shared" si="37"/>
        <v>16150</v>
      </c>
      <c r="AH39" s="1">
        <f t="shared" si="37"/>
        <v>16500</v>
      </c>
    </row>
    <row r="40" spans="1:37" ht="12.75" customHeight="1" x14ac:dyDescent="0.25">
      <c r="A40" s="37"/>
      <c r="B40" s="1">
        <v>2015</v>
      </c>
      <c r="C40" s="1">
        <v>455</v>
      </c>
      <c r="D40" s="1">
        <v>7750</v>
      </c>
      <c r="E40" s="1">
        <f>SUM(D40,455)</f>
        <v>8205</v>
      </c>
      <c r="F40" s="1">
        <f t="shared" ref="F40:AH40" si="38">SUM(E40,455)</f>
        <v>8660</v>
      </c>
      <c r="G40" s="1">
        <f t="shared" si="38"/>
        <v>9115</v>
      </c>
      <c r="H40" s="1">
        <f t="shared" si="38"/>
        <v>9570</v>
      </c>
      <c r="I40" s="1">
        <f t="shared" si="38"/>
        <v>10025</v>
      </c>
      <c r="J40" s="1">
        <f t="shared" si="38"/>
        <v>10480</v>
      </c>
      <c r="K40" s="1">
        <f t="shared" si="38"/>
        <v>10935</v>
      </c>
      <c r="L40" s="1">
        <f t="shared" si="38"/>
        <v>11390</v>
      </c>
      <c r="M40" s="1">
        <f t="shared" si="38"/>
        <v>11845</v>
      </c>
      <c r="N40" s="1">
        <f t="shared" si="38"/>
        <v>12300</v>
      </c>
      <c r="O40" s="1">
        <f t="shared" si="38"/>
        <v>12755</v>
      </c>
      <c r="P40" s="1">
        <f t="shared" si="38"/>
        <v>13210</v>
      </c>
      <c r="Q40" s="1">
        <f t="shared" si="38"/>
        <v>13665</v>
      </c>
      <c r="R40" s="1">
        <f t="shared" si="38"/>
        <v>14120</v>
      </c>
      <c r="S40" s="1">
        <f t="shared" si="38"/>
        <v>14575</v>
      </c>
      <c r="T40" s="1">
        <f t="shared" si="38"/>
        <v>15030</v>
      </c>
      <c r="U40" s="1">
        <f t="shared" si="38"/>
        <v>15485</v>
      </c>
      <c r="V40" s="1">
        <f t="shared" si="38"/>
        <v>15940</v>
      </c>
      <c r="W40" s="1">
        <f t="shared" si="38"/>
        <v>16395</v>
      </c>
      <c r="X40" s="1">
        <f t="shared" si="38"/>
        <v>16850</v>
      </c>
      <c r="Y40" s="1">
        <f t="shared" si="38"/>
        <v>17305</v>
      </c>
      <c r="Z40" s="1">
        <f t="shared" si="38"/>
        <v>17760</v>
      </c>
      <c r="AA40" s="1">
        <f t="shared" si="38"/>
        <v>18215</v>
      </c>
      <c r="AB40" s="1">
        <f t="shared" si="38"/>
        <v>18670</v>
      </c>
      <c r="AC40" s="1">
        <f t="shared" si="38"/>
        <v>19125</v>
      </c>
      <c r="AD40" s="1">
        <f t="shared" si="38"/>
        <v>19580</v>
      </c>
      <c r="AE40" s="1">
        <f t="shared" si="38"/>
        <v>20035</v>
      </c>
      <c r="AF40" s="1">
        <f t="shared" si="38"/>
        <v>20490</v>
      </c>
      <c r="AG40" s="1">
        <f t="shared" si="38"/>
        <v>20945</v>
      </c>
      <c r="AH40" s="1">
        <f t="shared" si="38"/>
        <v>21400</v>
      </c>
    </row>
    <row r="41" spans="1:37" ht="12.75" customHeight="1" x14ac:dyDescent="0.25">
      <c r="A41" s="37"/>
      <c r="B41" s="1">
        <v>2016</v>
      </c>
      <c r="C41" s="1">
        <v>560</v>
      </c>
      <c r="D41" s="1">
        <v>9540</v>
      </c>
      <c r="E41" s="1">
        <f>SUM(D41,560)</f>
        <v>10100</v>
      </c>
      <c r="F41" s="1">
        <f t="shared" ref="F41:AG41" si="39">SUM(E41,560)</f>
        <v>10660</v>
      </c>
      <c r="G41" s="1">
        <f t="shared" si="39"/>
        <v>11220</v>
      </c>
      <c r="H41" s="1">
        <f t="shared" si="39"/>
        <v>11780</v>
      </c>
      <c r="I41" s="1">
        <f t="shared" si="39"/>
        <v>12340</v>
      </c>
      <c r="J41" s="1">
        <f t="shared" si="39"/>
        <v>12900</v>
      </c>
      <c r="K41" s="1">
        <f t="shared" si="39"/>
        <v>13460</v>
      </c>
      <c r="L41" s="1">
        <f t="shared" si="39"/>
        <v>14020</v>
      </c>
      <c r="M41" s="1">
        <f t="shared" si="39"/>
        <v>14580</v>
      </c>
      <c r="N41" s="1">
        <f t="shared" si="39"/>
        <v>15140</v>
      </c>
      <c r="O41" s="1">
        <f t="shared" si="39"/>
        <v>15700</v>
      </c>
      <c r="P41" s="1">
        <f t="shared" si="39"/>
        <v>16260</v>
      </c>
      <c r="Q41" s="1">
        <f t="shared" si="39"/>
        <v>16820</v>
      </c>
      <c r="R41" s="1">
        <f t="shared" si="39"/>
        <v>17380</v>
      </c>
      <c r="S41" s="1">
        <f t="shared" si="39"/>
        <v>17940</v>
      </c>
      <c r="T41" s="1">
        <f t="shared" si="39"/>
        <v>18500</v>
      </c>
      <c r="U41" s="1">
        <f t="shared" si="39"/>
        <v>19060</v>
      </c>
      <c r="V41" s="1">
        <f t="shared" si="39"/>
        <v>19620</v>
      </c>
      <c r="W41" s="1">
        <f t="shared" si="39"/>
        <v>20180</v>
      </c>
      <c r="X41" s="1">
        <f t="shared" si="39"/>
        <v>20740</v>
      </c>
      <c r="Y41" s="1">
        <f t="shared" si="39"/>
        <v>21300</v>
      </c>
      <c r="Z41" s="1">
        <f t="shared" si="39"/>
        <v>21860</v>
      </c>
      <c r="AA41" s="1">
        <f t="shared" si="39"/>
        <v>22420</v>
      </c>
      <c r="AB41" s="1">
        <f t="shared" si="39"/>
        <v>22980</v>
      </c>
      <c r="AC41" s="1">
        <f t="shared" si="39"/>
        <v>23540</v>
      </c>
      <c r="AD41" s="1">
        <f t="shared" si="39"/>
        <v>24100</v>
      </c>
      <c r="AE41" s="1">
        <f t="shared" si="39"/>
        <v>24660</v>
      </c>
      <c r="AF41" s="1">
        <f t="shared" si="39"/>
        <v>25220</v>
      </c>
      <c r="AG41" s="1">
        <f t="shared" si="39"/>
        <v>25780</v>
      </c>
      <c r="AH41" s="1">
        <f>SUM(AG41,560)</f>
        <v>26340</v>
      </c>
    </row>
    <row r="42" spans="1:37" s="6" customFormat="1" ht="12.75" customHeight="1" thickBot="1" x14ac:dyDescent="0.3">
      <c r="A42" s="14"/>
      <c r="B42" s="15">
        <v>2017</v>
      </c>
      <c r="C42" s="15">
        <v>670</v>
      </c>
      <c r="D42" s="15">
        <v>11380</v>
      </c>
      <c r="E42" s="15">
        <f>SUM(D42,670)</f>
        <v>12050</v>
      </c>
      <c r="F42" s="15">
        <f t="shared" ref="F42:AH42" si="40">SUM(E42,670)</f>
        <v>12720</v>
      </c>
      <c r="G42" s="15">
        <f t="shared" si="40"/>
        <v>13390</v>
      </c>
      <c r="H42" s="15">
        <f t="shared" si="40"/>
        <v>14060</v>
      </c>
      <c r="I42" s="15">
        <f t="shared" si="40"/>
        <v>14730</v>
      </c>
      <c r="J42" s="15">
        <f t="shared" si="40"/>
        <v>15400</v>
      </c>
      <c r="K42" s="15">
        <f t="shared" si="40"/>
        <v>16070</v>
      </c>
      <c r="L42" s="15">
        <f t="shared" si="40"/>
        <v>16740</v>
      </c>
      <c r="M42" s="15">
        <f t="shared" si="40"/>
        <v>17410</v>
      </c>
      <c r="N42" s="15">
        <f t="shared" si="40"/>
        <v>18080</v>
      </c>
      <c r="O42" s="15">
        <f t="shared" si="40"/>
        <v>18750</v>
      </c>
      <c r="P42" s="15">
        <f t="shared" si="40"/>
        <v>19420</v>
      </c>
      <c r="Q42" s="15">
        <f t="shared" si="40"/>
        <v>20090</v>
      </c>
      <c r="R42" s="15">
        <f t="shared" si="40"/>
        <v>20760</v>
      </c>
      <c r="S42" s="15">
        <f t="shared" si="40"/>
        <v>21430</v>
      </c>
      <c r="T42" s="15">
        <f t="shared" si="40"/>
        <v>22100</v>
      </c>
      <c r="U42" s="15">
        <f t="shared" si="40"/>
        <v>22770</v>
      </c>
      <c r="V42" s="15">
        <f t="shared" si="40"/>
        <v>23440</v>
      </c>
      <c r="W42" s="15">
        <f t="shared" si="40"/>
        <v>24110</v>
      </c>
      <c r="X42" s="15">
        <f t="shared" si="40"/>
        <v>24780</v>
      </c>
      <c r="Y42" s="15">
        <f t="shared" si="40"/>
        <v>25450</v>
      </c>
      <c r="Z42" s="15">
        <f t="shared" si="40"/>
        <v>26120</v>
      </c>
      <c r="AA42" s="15">
        <f t="shared" si="40"/>
        <v>26790</v>
      </c>
      <c r="AB42" s="15">
        <f t="shared" si="40"/>
        <v>27460</v>
      </c>
      <c r="AC42" s="15">
        <f t="shared" si="40"/>
        <v>28130</v>
      </c>
      <c r="AD42" s="15">
        <f t="shared" si="40"/>
        <v>28800</v>
      </c>
      <c r="AE42" s="15">
        <f t="shared" si="40"/>
        <v>29470</v>
      </c>
      <c r="AF42" s="15">
        <f t="shared" si="40"/>
        <v>30140</v>
      </c>
      <c r="AG42" s="15">
        <f t="shared" si="40"/>
        <v>30810</v>
      </c>
      <c r="AH42" s="15">
        <f t="shared" si="40"/>
        <v>31480</v>
      </c>
    </row>
    <row r="43" spans="1:37" ht="12.75" customHeight="1" x14ac:dyDescent="0.25">
      <c r="A43" s="37">
        <v>9</v>
      </c>
      <c r="B43" s="1">
        <v>2008</v>
      </c>
      <c r="C43" s="1">
        <v>230</v>
      </c>
      <c r="D43" s="1">
        <v>3820</v>
      </c>
      <c r="E43" s="1">
        <f>SUM(D43,230)</f>
        <v>4050</v>
      </c>
      <c r="F43" s="1">
        <f t="shared" ref="F43:AH43" si="41">SUM(E43,230)</f>
        <v>4280</v>
      </c>
      <c r="G43" s="1">
        <f t="shared" si="41"/>
        <v>4510</v>
      </c>
      <c r="H43" s="1">
        <f t="shared" si="41"/>
        <v>4740</v>
      </c>
      <c r="I43" s="1">
        <f t="shared" si="41"/>
        <v>4970</v>
      </c>
      <c r="J43" s="1">
        <f t="shared" si="41"/>
        <v>5200</v>
      </c>
      <c r="K43" s="1">
        <f t="shared" si="41"/>
        <v>5430</v>
      </c>
      <c r="L43" s="1">
        <f t="shared" si="41"/>
        <v>5660</v>
      </c>
      <c r="M43" s="1">
        <f t="shared" si="41"/>
        <v>5890</v>
      </c>
      <c r="N43" s="1">
        <f t="shared" si="41"/>
        <v>6120</v>
      </c>
      <c r="O43" s="1">
        <f t="shared" si="41"/>
        <v>6350</v>
      </c>
      <c r="P43" s="1">
        <f t="shared" si="41"/>
        <v>6580</v>
      </c>
      <c r="Q43" s="1">
        <f t="shared" si="41"/>
        <v>6810</v>
      </c>
      <c r="R43" s="1">
        <f t="shared" si="41"/>
        <v>7040</v>
      </c>
      <c r="S43" s="1">
        <f t="shared" si="41"/>
        <v>7270</v>
      </c>
      <c r="T43" s="1">
        <f t="shared" si="41"/>
        <v>7500</v>
      </c>
      <c r="U43" s="1">
        <f t="shared" si="41"/>
        <v>7730</v>
      </c>
      <c r="V43" s="1">
        <f t="shared" si="41"/>
        <v>7960</v>
      </c>
      <c r="W43" s="1">
        <f t="shared" si="41"/>
        <v>8190</v>
      </c>
      <c r="X43" s="1">
        <f t="shared" si="41"/>
        <v>8420</v>
      </c>
      <c r="Y43" s="1">
        <f t="shared" si="41"/>
        <v>8650</v>
      </c>
      <c r="Z43" s="1">
        <f t="shared" si="41"/>
        <v>8880</v>
      </c>
      <c r="AA43" s="1">
        <f t="shared" si="41"/>
        <v>9110</v>
      </c>
      <c r="AB43" s="1">
        <f t="shared" si="41"/>
        <v>9340</v>
      </c>
      <c r="AC43" s="1">
        <f t="shared" si="41"/>
        <v>9570</v>
      </c>
      <c r="AD43" s="1">
        <f t="shared" si="41"/>
        <v>9800</v>
      </c>
      <c r="AE43" s="1">
        <f t="shared" si="41"/>
        <v>10030</v>
      </c>
      <c r="AF43" s="1">
        <f t="shared" si="41"/>
        <v>10260</v>
      </c>
      <c r="AG43" s="1">
        <f t="shared" si="41"/>
        <v>10490</v>
      </c>
      <c r="AH43" s="1">
        <f t="shared" si="41"/>
        <v>10720</v>
      </c>
      <c r="AK43" s="6"/>
    </row>
    <row r="44" spans="1:37" ht="12.75" customHeight="1" x14ac:dyDescent="0.25">
      <c r="A44" s="37"/>
      <c r="B44" s="1">
        <v>2011</v>
      </c>
      <c r="C44" s="1">
        <v>380</v>
      </c>
      <c r="D44" s="1">
        <v>6200</v>
      </c>
      <c r="E44" s="1">
        <f>SUM(D44,380)</f>
        <v>6580</v>
      </c>
      <c r="F44" s="1">
        <f t="shared" ref="F44:AH44" si="42">SUM(E44,380)</f>
        <v>6960</v>
      </c>
      <c r="G44" s="1">
        <f t="shared" si="42"/>
        <v>7340</v>
      </c>
      <c r="H44" s="1">
        <f t="shared" si="42"/>
        <v>7720</v>
      </c>
      <c r="I44" s="1">
        <f>SUM(H44,380)</f>
        <v>8100</v>
      </c>
      <c r="J44" s="1">
        <f t="shared" si="42"/>
        <v>8480</v>
      </c>
      <c r="K44" s="1">
        <f t="shared" si="42"/>
        <v>8860</v>
      </c>
      <c r="L44" s="1">
        <f t="shared" si="42"/>
        <v>9240</v>
      </c>
      <c r="M44" s="1">
        <f t="shared" si="42"/>
        <v>9620</v>
      </c>
      <c r="N44" s="1">
        <f t="shared" si="42"/>
        <v>10000</v>
      </c>
      <c r="O44" s="1">
        <f t="shared" si="42"/>
        <v>10380</v>
      </c>
      <c r="P44" s="1">
        <f t="shared" si="42"/>
        <v>10760</v>
      </c>
      <c r="Q44" s="1">
        <f t="shared" si="42"/>
        <v>11140</v>
      </c>
      <c r="R44" s="1">
        <f t="shared" si="42"/>
        <v>11520</v>
      </c>
      <c r="S44" s="1">
        <f t="shared" si="42"/>
        <v>11900</v>
      </c>
      <c r="T44" s="1">
        <f t="shared" si="42"/>
        <v>12280</v>
      </c>
      <c r="U44" s="1">
        <f t="shared" si="42"/>
        <v>12660</v>
      </c>
      <c r="V44" s="1">
        <f t="shared" si="42"/>
        <v>13040</v>
      </c>
      <c r="W44" s="1">
        <f t="shared" si="42"/>
        <v>13420</v>
      </c>
      <c r="X44" s="1">
        <f t="shared" si="42"/>
        <v>13800</v>
      </c>
      <c r="Y44" s="1">
        <f t="shared" si="42"/>
        <v>14180</v>
      </c>
      <c r="Z44" s="1">
        <f t="shared" si="42"/>
        <v>14560</v>
      </c>
      <c r="AA44" s="1">
        <f t="shared" si="42"/>
        <v>14940</v>
      </c>
      <c r="AB44" s="1">
        <f t="shared" si="42"/>
        <v>15320</v>
      </c>
      <c r="AC44" s="1">
        <f t="shared" si="42"/>
        <v>15700</v>
      </c>
      <c r="AD44" s="1">
        <f t="shared" si="42"/>
        <v>16080</v>
      </c>
      <c r="AE44" s="1">
        <f t="shared" si="42"/>
        <v>16460</v>
      </c>
      <c r="AF44" s="1">
        <f t="shared" si="42"/>
        <v>16840</v>
      </c>
      <c r="AG44" s="1">
        <f t="shared" si="42"/>
        <v>17220</v>
      </c>
      <c r="AH44" s="1">
        <f t="shared" si="42"/>
        <v>17600</v>
      </c>
    </row>
    <row r="45" spans="1:37" ht="12.75" customHeight="1" x14ac:dyDescent="0.25">
      <c r="A45" s="37"/>
      <c r="B45" s="1">
        <v>2015</v>
      </c>
      <c r="C45" s="1">
        <v>495</v>
      </c>
      <c r="D45" s="1">
        <v>8015</v>
      </c>
      <c r="E45" s="1">
        <f>SUM(D45,495)</f>
        <v>8510</v>
      </c>
      <c r="F45" s="1">
        <f t="shared" ref="F45:AH45" si="43">SUM(E45,495)</f>
        <v>9005</v>
      </c>
      <c r="G45" s="1">
        <f t="shared" si="43"/>
        <v>9500</v>
      </c>
      <c r="H45" s="1">
        <f t="shared" si="43"/>
        <v>9995</v>
      </c>
      <c r="I45" s="1">
        <f t="shared" si="43"/>
        <v>10490</v>
      </c>
      <c r="J45" s="1">
        <f t="shared" si="43"/>
        <v>10985</v>
      </c>
      <c r="K45" s="1">
        <f t="shared" si="43"/>
        <v>11480</v>
      </c>
      <c r="L45" s="1">
        <f t="shared" si="43"/>
        <v>11975</v>
      </c>
      <c r="M45" s="1">
        <f t="shared" si="43"/>
        <v>12470</v>
      </c>
      <c r="N45" s="1">
        <f t="shared" si="43"/>
        <v>12965</v>
      </c>
      <c r="O45" s="1">
        <f t="shared" si="43"/>
        <v>13460</v>
      </c>
      <c r="P45" s="1">
        <f t="shared" si="43"/>
        <v>13955</v>
      </c>
      <c r="Q45" s="1">
        <f t="shared" si="43"/>
        <v>14450</v>
      </c>
      <c r="R45" s="1">
        <f t="shared" si="43"/>
        <v>14945</v>
      </c>
      <c r="S45" s="1">
        <f t="shared" si="43"/>
        <v>15440</v>
      </c>
      <c r="T45" s="1">
        <f t="shared" si="43"/>
        <v>15935</v>
      </c>
      <c r="U45" s="1">
        <f t="shared" si="43"/>
        <v>16430</v>
      </c>
      <c r="V45" s="1">
        <f t="shared" si="43"/>
        <v>16925</v>
      </c>
      <c r="W45" s="1">
        <f t="shared" si="43"/>
        <v>17420</v>
      </c>
      <c r="X45" s="1">
        <f t="shared" si="43"/>
        <v>17915</v>
      </c>
      <c r="Y45" s="1">
        <f t="shared" si="43"/>
        <v>18410</v>
      </c>
      <c r="Z45" s="1">
        <f t="shared" si="43"/>
        <v>18905</v>
      </c>
      <c r="AA45" s="1">
        <f t="shared" si="43"/>
        <v>19400</v>
      </c>
      <c r="AB45" s="1">
        <f t="shared" si="43"/>
        <v>19895</v>
      </c>
      <c r="AC45" s="1">
        <f t="shared" si="43"/>
        <v>20390</v>
      </c>
      <c r="AD45" s="1">
        <f t="shared" si="43"/>
        <v>20885</v>
      </c>
      <c r="AE45" s="1">
        <f t="shared" si="43"/>
        <v>21380</v>
      </c>
      <c r="AF45" s="1">
        <f t="shared" si="43"/>
        <v>21875</v>
      </c>
      <c r="AG45" s="1">
        <f t="shared" si="43"/>
        <v>22370</v>
      </c>
      <c r="AH45" s="1">
        <f t="shared" si="43"/>
        <v>22865</v>
      </c>
    </row>
    <row r="46" spans="1:37" ht="12.75" customHeight="1" x14ac:dyDescent="0.25">
      <c r="A46" s="37"/>
      <c r="B46" s="1">
        <v>2016</v>
      </c>
      <c r="C46" s="1">
        <v>610</v>
      </c>
      <c r="D46" s="1">
        <v>9860</v>
      </c>
      <c r="E46" s="1">
        <f>SUM(D46,610)</f>
        <v>10470</v>
      </c>
      <c r="F46" s="1">
        <f t="shared" ref="F46:AH46" si="44">SUM(E46,610)</f>
        <v>11080</v>
      </c>
      <c r="G46" s="1">
        <f t="shared" si="44"/>
        <v>11690</v>
      </c>
      <c r="H46" s="1">
        <f t="shared" si="44"/>
        <v>12300</v>
      </c>
      <c r="I46" s="1">
        <f t="shared" si="44"/>
        <v>12910</v>
      </c>
      <c r="J46" s="1">
        <f t="shared" si="44"/>
        <v>13520</v>
      </c>
      <c r="K46" s="1">
        <f t="shared" si="44"/>
        <v>14130</v>
      </c>
      <c r="L46" s="1">
        <f t="shared" si="44"/>
        <v>14740</v>
      </c>
      <c r="M46" s="1">
        <f t="shared" si="44"/>
        <v>15350</v>
      </c>
      <c r="N46" s="1">
        <f t="shared" si="44"/>
        <v>15960</v>
      </c>
      <c r="O46" s="1">
        <f t="shared" si="44"/>
        <v>16570</v>
      </c>
      <c r="P46" s="1">
        <f t="shared" si="44"/>
        <v>17180</v>
      </c>
      <c r="Q46" s="1">
        <f t="shared" si="44"/>
        <v>17790</v>
      </c>
      <c r="R46" s="1">
        <f t="shared" si="44"/>
        <v>18400</v>
      </c>
      <c r="S46" s="1">
        <f t="shared" si="44"/>
        <v>19010</v>
      </c>
      <c r="T46" s="1">
        <f t="shared" si="44"/>
        <v>19620</v>
      </c>
      <c r="U46" s="1">
        <f t="shared" si="44"/>
        <v>20230</v>
      </c>
      <c r="V46" s="1">
        <f t="shared" si="44"/>
        <v>20840</v>
      </c>
      <c r="W46" s="1">
        <f t="shared" si="44"/>
        <v>21450</v>
      </c>
      <c r="X46" s="1">
        <f t="shared" si="44"/>
        <v>22060</v>
      </c>
      <c r="Y46" s="1">
        <f t="shared" si="44"/>
        <v>22670</v>
      </c>
      <c r="Z46" s="1">
        <f t="shared" si="44"/>
        <v>23280</v>
      </c>
      <c r="AA46" s="1">
        <f t="shared" si="44"/>
        <v>23890</v>
      </c>
      <c r="AB46" s="1">
        <f t="shared" si="44"/>
        <v>24500</v>
      </c>
      <c r="AC46" s="1">
        <f t="shared" si="44"/>
        <v>25110</v>
      </c>
      <c r="AD46" s="1">
        <f t="shared" si="44"/>
        <v>25720</v>
      </c>
      <c r="AE46" s="1">
        <f t="shared" si="44"/>
        <v>26330</v>
      </c>
      <c r="AF46" s="1">
        <f t="shared" si="44"/>
        <v>26940</v>
      </c>
      <c r="AG46" s="1">
        <f t="shared" si="44"/>
        <v>27550</v>
      </c>
      <c r="AH46" s="1">
        <f t="shared" si="44"/>
        <v>28160</v>
      </c>
    </row>
    <row r="47" spans="1:37" s="6" customFormat="1" ht="12.75" customHeight="1" thickBot="1" x14ac:dyDescent="0.3">
      <c r="A47" s="14"/>
      <c r="B47" s="15">
        <v>2017</v>
      </c>
      <c r="C47" s="15">
        <v>730</v>
      </c>
      <c r="D47" s="15">
        <v>11770</v>
      </c>
      <c r="E47" s="15">
        <f>SUM(D47,730)</f>
        <v>12500</v>
      </c>
      <c r="F47" s="15">
        <f t="shared" ref="F47:AH47" si="45">SUM(E47,730)</f>
        <v>13230</v>
      </c>
      <c r="G47" s="15">
        <f t="shared" si="45"/>
        <v>13960</v>
      </c>
      <c r="H47" s="15">
        <f t="shared" si="45"/>
        <v>14690</v>
      </c>
      <c r="I47" s="15">
        <f t="shared" si="45"/>
        <v>15420</v>
      </c>
      <c r="J47" s="15">
        <f t="shared" si="45"/>
        <v>16150</v>
      </c>
      <c r="K47" s="15">
        <f t="shared" si="45"/>
        <v>16880</v>
      </c>
      <c r="L47" s="15">
        <f t="shared" si="45"/>
        <v>17610</v>
      </c>
      <c r="M47" s="15">
        <f t="shared" si="45"/>
        <v>18340</v>
      </c>
      <c r="N47" s="15">
        <f t="shared" si="45"/>
        <v>19070</v>
      </c>
      <c r="O47" s="15">
        <f t="shared" si="45"/>
        <v>19800</v>
      </c>
      <c r="P47" s="15">
        <f t="shared" si="45"/>
        <v>20530</v>
      </c>
      <c r="Q47" s="15">
        <f t="shared" si="45"/>
        <v>21260</v>
      </c>
      <c r="R47" s="15">
        <f t="shared" si="45"/>
        <v>21990</v>
      </c>
      <c r="S47" s="15">
        <f t="shared" si="45"/>
        <v>22720</v>
      </c>
      <c r="T47" s="15">
        <f t="shared" si="45"/>
        <v>23450</v>
      </c>
      <c r="U47" s="15">
        <f t="shared" si="45"/>
        <v>24180</v>
      </c>
      <c r="V47" s="15">
        <f t="shared" si="45"/>
        <v>24910</v>
      </c>
      <c r="W47" s="15">
        <f t="shared" si="45"/>
        <v>25640</v>
      </c>
      <c r="X47" s="15">
        <f t="shared" si="45"/>
        <v>26370</v>
      </c>
      <c r="Y47" s="15">
        <f t="shared" si="45"/>
        <v>27100</v>
      </c>
      <c r="Z47" s="15">
        <f t="shared" si="45"/>
        <v>27830</v>
      </c>
      <c r="AA47" s="15">
        <f t="shared" si="45"/>
        <v>28560</v>
      </c>
      <c r="AB47" s="15">
        <f t="shared" si="45"/>
        <v>29290</v>
      </c>
      <c r="AC47" s="15">
        <f t="shared" si="45"/>
        <v>30020</v>
      </c>
      <c r="AD47" s="15">
        <f t="shared" si="45"/>
        <v>30750</v>
      </c>
      <c r="AE47" s="15">
        <f t="shared" si="45"/>
        <v>31480</v>
      </c>
      <c r="AF47" s="15">
        <f t="shared" si="45"/>
        <v>32210</v>
      </c>
      <c r="AG47" s="15">
        <f t="shared" si="45"/>
        <v>32940</v>
      </c>
      <c r="AH47" s="15">
        <f t="shared" si="45"/>
        <v>33670</v>
      </c>
    </row>
    <row r="48" spans="1:37" ht="12.75" customHeight="1" x14ac:dyDescent="0.25">
      <c r="A48" s="37">
        <v>10</v>
      </c>
      <c r="B48" s="1">
        <v>2008</v>
      </c>
      <c r="C48" s="1">
        <v>260</v>
      </c>
      <c r="D48" s="1">
        <v>3955</v>
      </c>
      <c r="E48" s="1">
        <f>SUM(D48,260)</f>
        <v>4215</v>
      </c>
      <c r="F48" s="1">
        <f t="shared" ref="F48:AH48" si="46">SUM(E48,260)</f>
        <v>4475</v>
      </c>
      <c r="G48" s="1">
        <f t="shared" si="46"/>
        <v>4735</v>
      </c>
      <c r="H48" s="1">
        <f t="shared" si="46"/>
        <v>4995</v>
      </c>
      <c r="I48" s="1">
        <f t="shared" si="46"/>
        <v>5255</v>
      </c>
      <c r="J48" s="1">
        <f t="shared" si="46"/>
        <v>5515</v>
      </c>
      <c r="K48" s="1">
        <f t="shared" si="46"/>
        <v>5775</v>
      </c>
      <c r="L48" s="1">
        <f t="shared" si="46"/>
        <v>6035</v>
      </c>
      <c r="M48" s="1">
        <f t="shared" si="46"/>
        <v>6295</v>
      </c>
      <c r="N48" s="1">
        <f t="shared" si="46"/>
        <v>6555</v>
      </c>
      <c r="O48" s="1">
        <f t="shared" si="46"/>
        <v>6815</v>
      </c>
      <c r="P48" s="1">
        <f t="shared" si="46"/>
        <v>7075</v>
      </c>
      <c r="Q48" s="1">
        <f t="shared" si="46"/>
        <v>7335</v>
      </c>
      <c r="R48" s="1">
        <f t="shared" si="46"/>
        <v>7595</v>
      </c>
      <c r="S48" s="1">
        <f t="shared" si="46"/>
        <v>7855</v>
      </c>
      <c r="T48" s="1">
        <f t="shared" si="46"/>
        <v>8115</v>
      </c>
      <c r="U48" s="1">
        <f t="shared" si="46"/>
        <v>8375</v>
      </c>
      <c r="V48" s="1">
        <f t="shared" si="46"/>
        <v>8635</v>
      </c>
      <c r="W48" s="1">
        <f t="shared" si="46"/>
        <v>8895</v>
      </c>
      <c r="X48" s="1">
        <f t="shared" si="46"/>
        <v>9155</v>
      </c>
      <c r="Y48" s="1">
        <f t="shared" si="46"/>
        <v>9415</v>
      </c>
      <c r="Z48" s="1">
        <f t="shared" si="46"/>
        <v>9675</v>
      </c>
      <c r="AA48" s="1">
        <f t="shared" si="46"/>
        <v>9935</v>
      </c>
      <c r="AB48" s="1">
        <f t="shared" si="46"/>
        <v>10195</v>
      </c>
      <c r="AC48" s="1">
        <f t="shared" si="46"/>
        <v>10455</v>
      </c>
      <c r="AD48" s="1">
        <f t="shared" si="46"/>
        <v>10715</v>
      </c>
      <c r="AE48" s="1">
        <f t="shared" si="46"/>
        <v>10975</v>
      </c>
      <c r="AF48" s="1">
        <f t="shared" si="46"/>
        <v>11235</v>
      </c>
      <c r="AG48" s="1">
        <f t="shared" si="46"/>
        <v>11495</v>
      </c>
      <c r="AH48" s="1">
        <f t="shared" si="46"/>
        <v>11755</v>
      </c>
    </row>
    <row r="49" spans="1:34" ht="12.75" customHeight="1" x14ac:dyDescent="0.25">
      <c r="A49" s="37"/>
      <c r="B49" s="1">
        <v>2011</v>
      </c>
      <c r="C49" s="1">
        <v>420</v>
      </c>
      <c r="D49" s="1">
        <v>6400</v>
      </c>
      <c r="E49" s="1">
        <f>SUM(D49,420)</f>
        <v>6820</v>
      </c>
      <c r="F49" s="1">
        <f t="shared" ref="F49:AH49" si="47">SUM(E49,420)</f>
        <v>7240</v>
      </c>
      <c r="G49" s="1">
        <f t="shared" si="47"/>
        <v>7660</v>
      </c>
      <c r="H49" s="1">
        <f t="shared" si="47"/>
        <v>8080</v>
      </c>
      <c r="I49" s="1">
        <f t="shared" si="47"/>
        <v>8500</v>
      </c>
      <c r="J49" s="1">
        <f t="shared" si="47"/>
        <v>8920</v>
      </c>
      <c r="K49" s="1">
        <f t="shared" si="47"/>
        <v>9340</v>
      </c>
      <c r="L49" s="1">
        <f t="shared" si="47"/>
        <v>9760</v>
      </c>
      <c r="M49" s="1">
        <f t="shared" si="47"/>
        <v>10180</v>
      </c>
      <c r="N49" s="1">
        <f t="shared" si="47"/>
        <v>10600</v>
      </c>
      <c r="O49" s="1">
        <f t="shared" si="47"/>
        <v>11020</v>
      </c>
      <c r="P49" s="1">
        <f t="shared" si="47"/>
        <v>11440</v>
      </c>
      <c r="Q49" s="1">
        <f t="shared" si="47"/>
        <v>11860</v>
      </c>
      <c r="R49" s="1">
        <f t="shared" si="47"/>
        <v>12280</v>
      </c>
      <c r="S49" s="1">
        <f t="shared" si="47"/>
        <v>12700</v>
      </c>
      <c r="T49" s="1">
        <f t="shared" si="47"/>
        <v>13120</v>
      </c>
      <c r="U49" s="1">
        <f t="shared" si="47"/>
        <v>13540</v>
      </c>
      <c r="V49" s="1">
        <f t="shared" si="47"/>
        <v>13960</v>
      </c>
      <c r="W49" s="1">
        <f t="shared" si="47"/>
        <v>14380</v>
      </c>
      <c r="X49" s="1">
        <f t="shared" si="47"/>
        <v>14800</v>
      </c>
      <c r="Y49" s="1">
        <f t="shared" si="47"/>
        <v>15220</v>
      </c>
      <c r="Z49" s="1">
        <f t="shared" si="47"/>
        <v>15640</v>
      </c>
      <c r="AA49" s="1">
        <f t="shared" si="47"/>
        <v>16060</v>
      </c>
      <c r="AB49" s="1">
        <f t="shared" si="47"/>
        <v>16480</v>
      </c>
      <c r="AC49" s="1">
        <f t="shared" si="47"/>
        <v>16900</v>
      </c>
      <c r="AD49" s="1">
        <f t="shared" si="47"/>
        <v>17320</v>
      </c>
      <c r="AE49" s="1">
        <f t="shared" si="47"/>
        <v>17740</v>
      </c>
      <c r="AF49" s="1">
        <f t="shared" si="47"/>
        <v>18160</v>
      </c>
      <c r="AG49" s="1">
        <f t="shared" si="47"/>
        <v>18580</v>
      </c>
      <c r="AH49" s="1">
        <f t="shared" si="47"/>
        <v>19000</v>
      </c>
    </row>
    <row r="50" spans="1:34" ht="12.75" customHeight="1" x14ac:dyDescent="0.25">
      <c r="A50" s="37"/>
      <c r="B50" s="1">
        <v>2015</v>
      </c>
      <c r="C50" s="1">
        <v>544</v>
      </c>
      <c r="D50" s="1">
        <v>8275</v>
      </c>
      <c r="E50" s="1">
        <f>SUM(D50,544)</f>
        <v>8819</v>
      </c>
      <c r="F50" s="1">
        <f t="shared" ref="F50:AH50" si="48">SUM(E50,544)</f>
        <v>9363</v>
      </c>
      <c r="G50" s="1">
        <f t="shared" si="48"/>
        <v>9907</v>
      </c>
      <c r="H50" s="1">
        <f t="shared" si="48"/>
        <v>10451</v>
      </c>
      <c r="I50" s="1">
        <f t="shared" si="48"/>
        <v>10995</v>
      </c>
      <c r="J50" s="1">
        <f t="shared" si="48"/>
        <v>11539</v>
      </c>
      <c r="K50" s="1">
        <f t="shared" si="48"/>
        <v>12083</v>
      </c>
      <c r="L50" s="1">
        <f t="shared" si="48"/>
        <v>12627</v>
      </c>
      <c r="M50" s="1">
        <f t="shared" si="48"/>
        <v>13171</v>
      </c>
      <c r="N50" s="1">
        <f t="shared" si="48"/>
        <v>13715</v>
      </c>
      <c r="O50" s="1">
        <f t="shared" si="48"/>
        <v>14259</v>
      </c>
      <c r="P50" s="1">
        <f t="shared" si="48"/>
        <v>14803</v>
      </c>
      <c r="Q50" s="1">
        <f t="shared" si="48"/>
        <v>15347</v>
      </c>
      <c r="R50" s="1">
        <f t="shared" si="48"/>
        <v>15891</v>
      </c>
      <c r="S50" s="1">
        <f t="shared" si="48"/>
        <v>16435</v>
      </c>
      <c r="T50" s="1">
        <f t="shared" si="48"/>
        <v>16979</v>
      </c>
      <c r="U50" s="1">
        <f t="shared" si="48"/>
        <v>17523</v>
      </c>
      <c r="V50" s="1">
        <f t="shared" si="48"/>
        <v>18067</v>
      </c>
      <c r="W50" s="1">
        <f t="shared" si="48"/>
        <v>18611</v>
      </c>
      <c r="X50" s="1">
        <f t="shared" si="48"/>
        <v>19155</v>
      </c>
      <c r="Y50" s="1">
        <f t="shared" si="48"/>
        <v>19699</v>
      </c>
      <c r="Z50" s="1">
        <f t="shared" si="48"/>
        <v>20243</v>
      </c>
      <c r="AA50" s="1">
        <f t="shared" si="48"/>
        <v>20787</v>
      </c>
      <c r="AB50" s="1">
        <f t="shared" si="48"/>
        <v>21331</v>
      </c>
      <c r="AC50" s="1">
        <f t="shared" si="48"/>
        <v>21875</v>
      </c>
      <c r="AD50" s="1">
        <f t="shared" si="48"/>
        <v>22419</v>
      </c>
      <c r="AE50" s="1">
        <f t="shared" si="48"/>
        <v>22963</v>
      </c>
      <c r="AF50" s="1">
        <f t="shared" si="48"/>
        <v>23507</v>
      </c>
      <c r="AG50" s="1">
        <f t="shared" si="48"/>
        <v>24051</v>
      </c>
      <c r="AH50" s="1">
        <f t="shared" si="48"/>
        <v>24595</v>
      </c>
    </row>
    <row r="51" spans="1:34" ht="12.75" customHeight="1" x14ac:dyDescent="0.25">
      <c r="A51" s="37"/>
      <c r="B51" s="1">
        <v>2016</v>
      </c>
      <c r="C51" s="1">
        <v>670</v>
      </c>
      <c r="D51" s="1">
        <v>10180</v>
      </c>
      <c r="E51" s="1">
        <f>SUM(D51,670)</f>
        <v>10850</v>
      </c>
      <c r="F51" s="1">
        <f t="shared" ref="F51:AH51" si="49">SUM(E51,670)</f>
        <v>11520</v>
      </c>
      <c r="G51" s="1">
        <f t="shared" si="49"/>
        <v>12190</v>
      </c>
      <c r="H51" s="1">
        <f t="shared" si="49"/>
        <v>12860</v>
      </c>
      <c r="I51" s="1">
        <f t="shared" si="49"/>
        <v>13530</v>
      </c>
      <c r="J51" s="1">
        <f t="shared" si="49"/>
        <v>14200</v>
      </c>
      <c r="K51" s="1">
        <f t="shared" si="49"/>
        <v>14870</v>
      </c>
      <c r="L51" s="1">
        <f t="shared" si="49"/>
        <v>15540</v>
      </c>
      <c r="M51" s="1">
        <f t="shared" si="49"/>
        <v>16210</v>
      </c>
      <c r="N51" s="1">
        <f t="shared" si="49"/>
        <v>16880</v>
      </c>
      <c r="O51" s="1">
        <f t="shared" si="49"/>
        <v>17550</v>
      </c>
      <c r="P51" s="1">
        <f t="shared" si="49"/>
        <v>18220</v>
      </c>
      <c r="Q51" s="1">
        <f t="shared" si="49"/>
        <v>18890</v>
      </c>
      <c r="R51" s="1">
        <f t="shared" si="49"/>
        <v>19560</v>
      </c>
      <c r="S51" s="1">
        <f t="shared" si="49"/>
        <v>20230</v>
      </c>
      <c r="T51" s="1">
        <f t="shared" si="49"/>
        <v>20900</v>
      </c>
      <c r="U51" s="1">
        <f t="shared" si="49"/>
        <v>21570</v>
      </c>
      <c r="V51" s="1">
        <f t="shared" si="49"/>
        <v>22240</v>
      </c>
      <c r="W51" s="1">
        <f t="shared" si="49"/>
        <v>22910</v>
      </c>
      <c r="X51" s="1">
        <f t="shared" si="49"/>
        <v>23580</v>
      </c>
      <c r="Y51" s="1">
        <f t="shared" si="49"/>
        <v>24250</v>
      </c>
      <c r="Z51" s="1">
        <f t="shared" si="49"/>
        <v>24920</v>
      </c>
      <c r="AA51" s="1">
        <f t="shared" si="49"/>
        <v>25590</v>
      </c>
      <c r="AB51" s="1">
        <f t="shared" si="49"/>
        <v>26260</v>
      </c>
      <c r="AC51" s="1">
        <f t="shared" si="49"/>
        <v>26930</v>
      </c>
      <c r="AD51" s="1">
        <f t="shared" si="49"/>
        <v>27600</v>
      </c>
      <c r="AE51" s="1">
        <f t="shared" si="49"/>
        <v>28270</v>
      </c>
      <c r="AF51" s="1">
        <f t="shared" si="49"/>
        <v>28940</v>
      </c>
      <c r="AG51" s="1">
        <f t="shared" si="49"/>
        <v>29610</v>
      </c>
      <c r="AH51" s="1">
        <f t="shared" si="49"/>
        <v>30280</v>
      </c>
    </row>
    <row r="52" spans="1:34" s="6" customFormat="1" ht="12.75" customHeight="1" thickBot="1" x14ac:dyDescent="0.3">
      <c r="A52" s="14"/>
      <c r="B52" s="15">
        <v>2017</v>
      </c>
      <c r="C52" s="15">
        <v>800</v>
      </c>
      <c r="D52" s="15">
        <v>12160</v>
      </c>
      <c r="E52" s="15">
        <f>SUM(D52,800)</f>
        <v>12960</v>
      </c>
      <c r="F52" s="15">
        <f t="shared" ref="F52:AH52" si="50">SUM(E52,800)</f>
        <v>13760</v>
      </c>
      <c r="G52" s="15">
        <f t="shared" si="50"/>
        <v>14560</v>
      </c>
      <c r="H52" s="15">
        <f t="shared" si="50"/>
        <v>15360</v>
      </c>
      <c r="I52" s="15">
        <f t="shared" si="50"/>
        <v>16160</v>
      </c>
      <c r="J52" s="15">
        <f t="shared" si="50"/>
        <v>16960</v>
      </c>
      <c r="K52" s="15">
        <f t="shared" si="50"/>
        <v>17760</v>
      </c>
      <c r="L52" s="15">
        <f t="shared" si="50"/>
        <v>18560</v>
      </c>
      <c r="M52" s="15">
        <f t="shared" si="50"/>
        <v>19360</v>
      </c>
      <c r="N52" s="15">
        <f t="shared" si="50"/>
        <v>20160</v>
      </c>
      <c r="O52" s="15">
        <f t="shared" si="50"/>
        <v>20960</v>
      </c>
      <c r="P52" s="15">
        <f t="shared" si="50"/>
        <v>21760</v>
      </c>
      <c r="Q52" s="15">
        <f t="shared" si="50"/>
        <v>22560</v>
      </c>
      <c r="R52" s="15">
        <f t="shared" si="50"/>
        <v>23360</v>
      </c>
      <c r="S52" s="15">
        <f t="shared" si="50"/>
        <v>24160</v>
      </c>
      <c r="T52" s="15">
        <f t="shared" si="50"/>
        <v>24960</v>
      </c>
      <c r="U52" s="15">
        <f t="shared" si="50"/>
        <v>25760</v>
      </c>
      <c r="V52" s="15">
        <f t="shared" si="50"/>
        <v>26560</v>
      </c>
      <c r="W52" s="15">
        <f t="shared" si="50"/>
        <v>27360</v>
      </c>
      <c r="X52" s="15">
        <f t="shared" si="50"/>
        <v>28160</v>
      </c>
      <c r="Y52" s="15">
        <f t="shared" si="50"/>
        <v>28960</v>
      </c>
      <c r="Z52" s="15">
        <f t="shared" si="50"/>
        <v>29760</v>
      </c>
      <c r="AA52" s="15">
        <f t="shared" si="50"/>
        <v>30560</v>
      </c>
      <c r="AB52" s="15">
        <f t="shared" si="50"/>
        <v>31360</v>
      </c>
      <c r="AC52" s="15">
        <f t="shared" si="50"/>
        <v>32160</v>
      </c>
      <c r="AD52" s="15">
        <f t="shared" si="50"/>
        <v>32960</v>
      </c>
      <c r="AE52" s="15">
        <f t="shared" si="50"/>
        <v>33760</v>
      </c>
      <c r="AF52" s="15">
        <f t="shared" si="50"/>
        <v>34560</v>
      </c>
      <c r="AG52" s="15">
        <f t="shared" si="50"/>
        <v>35360</v>
      </c>
      <c r="AH52" s="15">
        <f t="shared" si="50"/>
        <v>36160</v>
      </c>
    </row>
    <row r="53" spans="1:34" ht="12.75" customHeight="1" x14ac:dyDescent="0.25">
      <c r="A53" s="37">
        <v>11</v>
      </c>
      <c r="B53" s="1">
        <v>2008</v>
      </c>
      <c r="C53" s="1">
        <v>275</v>
      </c>
      <c r="D53" s="1">
        <v>4115</v>
      </c>
      <c r="E53" s="1">
        <f>SUM(D53,275)</f>
        <v>4390</v>
      </c>
      <c r="F53" s="1">
        <f t="shared" ref="F53:AH53" si="51">SUM(E53,275)</f>
        <v>4665</v>
      </c>
      <c r="G53" s="1">
        <f t="shared" si="51"/>
        <v>4940</v>
      </c>
      <c r="H53" s="1">
        <f t="shared" si="51"/>
        <v>5215</v>
      </c>
      <c r="I53" s="1">
        <f t="shared" si="51"/>
        <v>5490</v>
      </c>
      <c r="J53" s="1">
        <f t="shared" si="51"/>
        <v>5765</v>
      </c>
      <c r="K53" s="1">
        <f t="shared" si="51"/>
        <v>6040</v>
      </c>
      <c r="L53" s="1">
        <f t="shared" si="51"/>
        <v>6315</v>
      </c>
      <c r="M53" s="1">
        <f t="shared" si="51"/>
        <v>6590</v>
      </c>
      <c r="N53" s="1">
        <f t="shared" si="51"/>
        <v>6865</v>
      </c>
      <c r="O53" s="1">
        <f t="shared" si="51"/>
        <v>7140</v>
      </c>
      <c r="P53" s="1">
        <f t="shared" si="51"/>
        <v>7415</v>
      </c>
      <c r="Q53" s="1">
        <f t="shared" si="51"/>
        <v>7690</v>
      </c>
      <c r="R53" s="1">
        <f t="shared" si="51"/>
        <v>7965</v>
      </c>
      <c r="S53" s="1">
        <f t="shared" si="51"/>
        <v>8240</v>
      </c>
      <c r="T53" s="1">
        <f t="shared" si="51"/>
        <v>8515</v>
      </c>
      <c r="U53" s="1">
        <f t="shared" si="51"/>
        <v>8790</v>
      </c>
      <c r="V53" s="1">
        <f t="shared" si="51"/>
        <v>9065</v>
      </c>
      <c r="W53" s="1">
        <f t="shared" si="51"/>
        <v>9340</v>
      </c>
      <c r="X53" s="1">
        <f t="shared" si="51"/>
        <v>9615</v>
      </c>
      <c r="Y53" s="1">
        <f t="shared" si="51"/>
        <v>9890</v>
      </c>
      <c r="Z53" s="1">
        <f t="shared" si="51"/>
        <v>10165</v>
      </c>
      <c r="AA53" s="1">
        <f t="shared" si="51"/>
        <v>10440</v>
      </c>
      <c r="AB53" s="1">
        <f t="shared" si="51"/>
        <v>10715</v>
      </c>
      <c r="AC53" s="1">
        <f t="shared" si="51"/>
        <v>10990</v>
      </c>
      <c r="AD53" s="1">
        <f t="shared" si="51"/>
        <v>11265</v>
      </c>
      <c r="AE53" s="1">
        <f t="shared" si="51"/>
        <v>11540</v>
      </c>
      <c r="AF53" s="1">
        <f t="shared" si="51"/>
        <v>11815</v>
      </c>
      <c r="AG53" s="1">
        <f t="shared" si="51"/>
        <v>12090</v>
      </c>
      <c r="AH53" s="1">
        <f t="shared" si="51"/>
        <v>12365</v>
      </c>
    </row>
    <row r="54" spans="1:34" ht="12.75" customHeight="1" x14ac:dyDescent="0.25">
      <c r="A54" s="37"/>
      <c r="B54" s="1">
        <v>2011</v>
      </c>
      <c r="C54" s="1">
        <v>460</v>
      </c>
      <c r="D54" s="1">
        <v>6600</v>
      </c>
      <c r="E54" s="1">
        <f>SUM(D54,460)</f>
        <v>7060</v>
      </c>
      <c r="F54" s="1">
        <f t="shared" ref="F54:AH54" si="52">SUM(E54,460)</f>
        <v>7520</v>
      </c>
      <c r="G54" s="1">
        <f t="shared" si="52"/>
        <v>7980</v>
      </c>
      <c r="H54" s="1">
        <f t="shared" si="52"/>
        <v>8440</v>
      </c>
      <c r="I54" s="1">
        <f t="shared" si="52"/>
        <v>8900</v>
      </c>
      <c r="J54" s="1">
        <f t="shared" si="52"/>
        <v>9360</v>
      </c>
      <c r="K54" s="1">
        <f t="shared" si="52"/>
        <v>9820</v>
      </c>
      <c r="L54" s="1">
        <f t="shared" si="52"/>
        <v>10280</v>
      </c>
      <c r="M54" s="1">
        <f t="shared" si="52"/>
        <v>10740</v>
      </c>
      <c r="N54" s="1">
        <f t="shared" si="52"/>
        <v>11200</v>
      </c>
      <c r="O54" s="1">
        <f t="shared" si="52"/>
        <v>11660</v>
      </c>
      <c r="P54" s="1">
        <f t="shared" si="52"/>
        <v>12120</v>
      </c>
      <c r="Q54" s="1">
        <f t="shared" si="52"/>
        <v>12580</v>
      </c>
      <c r="R54" s="1">
        <f t="shared" si="52"/>
        <v>13040</v>
      </c>
      <c r="S54" s="1">
        <f t="shared" si="52"/>
        <v>13500</v>
      </c>
      <c r="T54" s="1">
        <f t="shared" si="52"/>
        <v>13960</v>
      </c>
      <c r="U54" s="1">
        <f t="shared" si="52"/>
        <v>14420</v>
      </c>
      <c r="V54" s="1">
        <f t="shared" si="52"/>
        <v>14880</v>
      </c>
      <c r="W54" s="1">
        <f t="shared" si="52"/>
        <v>15340</v>
      </c>
      <c r="X54" s="1">
        <f t="shared" si="52"/>
        <v>15800</v>
      </c>
      <c r="Y54" s="1">
        <f t="shared" si="52"/>
        <v>16260</v>
      </c>
      <c r="Z54" s="1">
        <f t="shared" si="52"/>
        <v>16720</v>
      </c>
      <c r="AA54" s="1">
        <f t="shared" si="52"/>
        <v>17180</v>
      </c>
      <c r="AB54" s="1">
        <f t="shared" si="52"/>
        <v>17640</v>
      </c>
      <c r="AC54" s="1">
        <f t="shared" si="52"/>
        <v>18100</v>
      </c>
      <c r="AD54" s="1">
        <f t="shared" si="52"/>
        <v>18560</v>
      </c>
      <c r="AE54" s="1">
        <f t="shared" si="52"/>
        <v>19020</v>
      </c>
      <c r="AF54" s="1">
        <f t="shared" si="52"/>
        <v>19480</v>
      </c>
      <c r="AG54" s="1">
        <f t="shared" si="52"/>
        <v>19940</v>
      </c>
      <c r="AH54" s="1">
        <f t="shared" si="52"/>
        <v>20400</v>
      </c>
    </row>
    <row r="55" spans="1:34" ht="12.75" customHeight="1" x14ac:dyDescent="0.25">
      <c r="A55" s="37"/>
      <c r="B55" s="1">
        <v>2015</v>
      </c>
      <c r="C55" s="1">
        <v>595</v>
      </c>
      <c r="D55" s="1">
        <v>8540</v>
      </c>
      <c r="E55" s="1">
        <f>SUM(D55,595)</f>
        <v>9135</v>
      </c>
      <c r="F55" s="1">
        <f t="shared" ref="F55:AH55" si="53">SUM(E55,595)</f>
        <v>9730</v>
      </c>
      <c r="G55" s="1">
        <f t="shared" si="53"/>
        <v>10325</v>
      </c>
      <c r="H55" s="1">
        <f t="shared" si="53"/>
        <v>10920</v>
      </c>
      <c r="I55" s="1">
        <f t="shared" si="53"/>
        <v>11515</v>
      </c>
      <c r="J55" s="1">
        <f t="shared" si="53"/>
        <v>12110</v>
      </c>
      <c r="K55" s="1">
        <f t="shared" si="53"/>
        <v>12705</v>
      </c>
      <c r="L55" s="1">
        <f t="shared" si="53"/>
        <v>13300</v>
      </c>
      <c r="M55" s="1">
        <f t="shared" si="53"/>
        <v>13895</v>
      </c>
      <c r="N55" s="1">
        <f t="shared" si="53"/>
        <v>14490</v>
      </c>
      <c r="O55" s="1">
        <f t="shared" si="53"/>
        <v>15085</v>
      </c>
      <c r="P55" s="1">
        <f t="shared" si="53"/>
        <v>15680</v>
      </c>
      <c r="Q55" s="1">
        <f t="shared" si="53"/>
        <v>16275</v>
      </c>
      <c r="R55" s="1">
        <f t="shared" si="53"/>
        <v>16870</v>
      </c>
      <c r="S55" s="1">
        <f t="shared" si="53"/>
        <v>17465</v>
      </c>
      <c r="T55" s="1">
        <f t="shared" si="53"/>
        <v>18060</v>
      </c>
      <c r="U55" s="1">
        <f t="shared" si="53"/>
        <v>18655</v>
      </c>
      <c r="V55" s="1">
        <f t="shared" si="53"/>
        <v>19250</v>
      </c>
      <c r="W55" s="1">
        <f t="shared" si="53"/>
        <v>19845</v>
      </c>
      <c r="X55" s="1">
        <f t="shared" si="53"/>
        <v>20440</v>
      </c>
      <c r="Y55" s="1">
        <f t="shared" si="53"/>
        <v>21035</v>
      </c>
      <c r="Z55" s="1">
        <f t="shared" si="53"/>
        <v>21630</v>
      </c>
      <c r="AA55" s="1">
        <f t="shared" si="53"/>
        <v>22225</v>
      </c>
      <c r="AB55" s="1">
        <f t="shared" si="53"/>
        <v>22820</v>
      </c>
      <c r="AC55" s="1">
        <f t="shared" si="53"/>
        <v>23415</v>
      </c>
      <c r="AD55" s="1">
        <f t="shared" si="53"/>
        <v>24010</v>
      </c>
      <c r="AE55" s="1">
        <f t="shared" si="53"/>
        <v>24605</v>
      </c>
      <c r="AF55" s="1">
        <f t="shared" si="53"/>
        <v>25200</v>
      </c>
      <c r="AG55" s="1">
        <f t="shared" si="53"/>
        <v>25795</v>
      </c>
      <c r="AH55" s="1">
        <f t="shared" si="53"/>
        <v>26390</v>
      </c>
    </row>
    <row r="56" spans="1:34" ht="12.75" customHeight="1" x14ac:dyDescent="0.25">
      <c r="A56" s="37"/>
      <c r="B56" s="1">
        <v>2016</v>
      </c>
      <c r="C56" s="1">
        <v>740</v>
      </c>
      <c r="D56" s="1">
        <v>10510</v>
      </c>
      <c r="E56" s="1">
        <f>SUM(D56,740)</f>
        <v>11250</v>
      </c>
      <c r="F56" s="1">
        <f t="shared" ref="F56:AH56" si="54">SUM(E56,740)</f>
        <v>11990</v>
      </c>
      <c r="G56" s="1">
        <f t="shared" si="54"/>
        <v>12730</v>
      </c>
      <c r="H56" s="1">
        <f t="shared" si="54"/>
        <v>13470</v>
      </c>
      <c r="I56" s="1">
        <f t="shared" si="54"/>
        <v>14210</v>
      </c>
      <c r="J56" s="1">
        <f t="shared" si="54"/>
        <v>14950</v>
      </c>
      <c r="K56" s="1">
        <f t="shared" si="54"/>
        <v>15690</v>
      </c>
      <c r="L56" s="1">
        <f t="shared" si="54"/>
        <v>16430</v>
      </c>
      <c r="M56" s="1">
        <f t="shared" si="54"/>
        <v>17170</v>
      </c>
      <c r="N56" s="1">
        <f t="shared" si="54"/>
        <v>17910</v>
      </c>
      <c r="O56" s="1">
        <f t="shared" si="54"/>
        <v>18650</v>
      </c>
      <c r="P56" s="1">
        <f t="shared" si="54"/>
        <v>19390</v>
      </c>
      <c r="Q56" s="1">
        <f t="shared" si="54"/>
        <v>20130</v>
      </c>
      <c r="R56" s="1">
        <f t="shared" si="54"/>
        <v>20870</v>
      </c>
      <c r="S56" s="1">
        <f t="shared" si="54"/>
        <v>21610</v>
      </c>
      <c r="T56" s="1">
        <f t="shared" si="54"/>
        <v>22350</v>
      </c>
      <c r="U56" s="1">
        <f t="shared" si="54"/>
        <v>23090</v>
      </c>
      <c r="V56" s="1">
        <f t="shared" si="54"/>
        <v>23830</v>
      </c>
      <c r="W56" s="1">
        <f t="shared" si="54"/>
        <v>24570</v>
      </c>
      <c r="X56" s="1">
        <f t="shared" si="54"/>
        <v>25310</v>
      </c>
      <c r="Y56" s="1">
        <f t="shared" si="54"/>
        <v>26050</v>
      </c>
      <c r="Z56" s="1">
        <f t="shared" si="54"/>
        <v>26790</v>
      </c>
      <c r="AA56" s="1">
        <f t="shared" si="54"/>
        <v>27530</v>
      </c>
      <c r="AB56" s="1">
        <f t="shared" si="54"/>
        <v>28270</v>
      </c>
      <c r="AC56" s="1">
        <f t="shared" si="54"/>
        <v>29010</v>
      </c>
      <c r="AD56" s="1">
        <f t="shared" si="54"/>
        <v>29750</v>
      </c>
      <c r="AE56" s="1">
        <f t="shared" si="54"/>
        <v>30490</v>
      </c>
      <c r="AF56" s="1">
        <f t="shared" si="54"/>
        <v>31230</v>
      </c>
      <c r="AG56" s="1">
        <f t="shared" si="54"/>
        <v>31970</v>
      </c>
      <c r="AH56" s="1">
        <f t="shared" si="54"/>
        <v>32710</v>
      </c>
    </row>
    <row r="57" spans="1:34" s="6" customFormat="1" ht="12.75" customHeight="1" thickBot="1" x14ac:dyDescent="0.3">
      <c r="A57" s="14"/>
      <c r="B57" s="15">
        <v>2017</v>
      </c>
      <c r="C57" s="15">
        <v>880</v>
      </c>
      <c r="D57" s="15">
        <v>12570</v>
      </c>
      <c r="E57" s="15">
        <f>SUM(D57,880)</f>
        <v>13450</v>
      </c>
      <c r="F57" s="15">
        <f t="shared" ref="F57:AH57" si="55">SUM(E57,880)</f>
        <v>14330</v>
      </c>
      <c r="G57" s="15">
        <f t="shared" si="55"/>
        <v>15210</v>
      </c>
      <c r="H57" s="15">
        <f t="shared" si="55"/>
        <v>16090</v>
      </c>
      <c r="I57" s="15">
        <f t="shared" si="55"/>
        <v>16970</v>
      </c>
      <c r="J57" s="15">
        <f t="shared" si="55"/>
        <v>17850</v>
      </c>
      <c r="K57" s="15">
        <f t="shared" si="55"/>
        <v>18730</v>
      </c>
      <c r="L57" s="15">
        <f t="shared" si="55"/>
        <v>19610</v>
      </c>
      <c r="M57" s="15">
        <f t="shared" si="55"/>
        <v>20490</v>
      </c>
      <c r="N57" s="15">
        <f t="shared" si="55"/>
        <v>21370</v>
      </c>
      <c r="O57" s="15">
        <f t="shared" si="55"/>
        <v>22250</v>
      </c>
      <c r="P57" s="15">
        <f t="shared" si="55"/>
        <v>23130</v>
      </c>
      <c r="Q57" s="15">
        <f t="shared" si="55"/>
        <v>24010</v>
      </c>
      <c r="R57" s="15">
        <f t="shared" si="55"/>
        <v>24890</v>
      </c>
      <c r="S57" s="15">
        <f t="shared" si="55"/>
        <v>25770</v>
      </c>
      <c r="T57" s="15">
        <f t="shared" si="55"/>
        <v>26650</v>
      </c>
      <c r="U57" s="15">
        <f t="shared" si="55"/>
        <v>27530</v>
      </c>
      <c r="V57" s="15">
        <f t="shared" si="55"/>
        <v>28410</v>
      </c>
      <c r="W57" s="15">
        <f t="shared" si="55"/>
        <v>29290</v>
      </c>
      <c r="X57" s="15">
        <f t="shared" si="55"/>
        <v>30170</v>
      </c>
      <c r="Y57" s="15">
        <f t="shared" si="55"/>
        <v>31050</v>
      </c>
      <c r="Z57" s="15">
        <f t="shared" si="55"/>
        <v>31930</v>
      </c>
      <c r="AA57" s="15">
        <f t="shared" si="55"/>
        <v>32810</v>
      </c>
      <c r="AB57" s="15">
        <f t="shared" si="55"/>
        <v>33690</v>
      </c>
      <c r="AC57" s="15">
        <f t="shared" si="55"/>
        <v>34570</v>
      </c>
      <c r="AD57" s="15">
        <f t="shared" si="55"/>
        <v>35450</v>
      </c>
      <c r="AE57" s="15">
        <f t="shared" si="55"/>
        <v>36330</v>
      </c>
      <c r="AF57" s="15">
        <f t="shared" si="55"/>
        <v>37210</v>
      </c>
      <c r="AG57" s="15">
        <f t="shared" si="55"/>
        <v>38090</v>
      </c>
      <c r="AH57" s="15">
        <f t="shared" si="55"/>
        <v>38970</v>
      </c>
    </row>
    <row r="58" spans="1:34" ht="12.75" customHeight="1" x14ac:dyDescent="0.25">
      <c r="A58" s="37">
        <v>12</v>
      </c>
      <c r="B58" s="1">
        <v>2008</v>
      </c>
      <c r="C58" s="1">
        <v>310</v>
      </c>
      <c r="D58" s="1">
        <v>4355</v>
      </c>
      <c r="E58" s="1">
        <f>SUM(D58,310)</f>
        <v>4665</v>
      </c>
      <c r="F58" s="1">
        <f t="shared" ref="F58:AH58" si="56">SUM(E58,310)</f>
        <v>4975</v>
      </c>
      <c r="G58" s="1">
        <f t="shared" si="56"/>
        <v>5285</v>
      </c>
      <c r="H58" s="1">
        <f t="shared" si="56"/>
        <v>5595</v>
      </c>
      <c r="I58" s="1">
        <f t="shared" si="56"/>
        <v>5905</v>
      </c>
      <c r="J58" s="1">
        <f t="shared" si="56"/>
        <v>6215</v>
      </c>
      <c r="K58" s="1">
        <f t="shared" si="56"/>
        <v>6525</v>
      </c>
      <c r="L58" s="1">
        <f t="shared" si="56"/>
        <v>6835</v>
      </c>
      <c r="M58" s="1">
        <f t="shared" si="56"/>
        <v>7145</v>
      </c>
      <c r="N58" s="1">
        <f t="shared" si="56"/>
        <v>7455</v>
      </c>
      <c r="O58" s="1">
        <f t="shared" si="56"/>
        <v>7765</v>
      </c>
      <c r="P58" s="1">
        <f t="shared" si="56"/>
        <v>8075</v>
      </c>
      <c r="Q58" s="1">
        <f t="shared" si="56"/>
        <v>8385</v>
      </c>
      <c r="R58" s="1">
        <f t="shared" si="56"/>
        <v>8695</v>
      </c>
      <c r="S58" s="1">
        <f t="shared" si="56"/>
        <v>9005</v>
      </c>
      <c r="T58" s="1">
        <f t="shared" si="56"/>
        <v>9315</v>
      </c>
      <c r="U58" s="1">
        <f t="shared" si="56"/>
        <v>9625</v>
      </c>
      <c r="V58" s="1">
        <f t="shared" si="56"/>
        <v>9935</v>
      </c>
      <c r="W58" s="1">
        <f t="shared" si="56"/>
        <v>10245</v>
      </c>
      <c r="X58" s="1">
        <f t="shared" si="56"/>
        <v>10555</v>
      </c>
      <c r="Y58" s="1">
        <f t="shared" si="56"/>
        <v>10865</v>
      </c>
      <c r="Z58" s="1">
        <f t="shared" si="56"/>
        <v>11175</v>
      </c>
      <c r="AA58" s="1">
        <f t="shared" si="56"/>
        <v>11485</v>
      </c>
      <c r="AB58" s="1">
        <f t="shared" si="56"/>
        <v>11795</v>
      </c>
      <c r="AC58" s="1">
        <f t="shared" si="56"/>
        <v>12105</v>
      </c>
      <c r="AD58" s="1">
        <f t="shared" si="56"/>
        <v>12415</v>
      </c>
      <c r="AE58" s="1">
        <f t="shared" si="56"/>
        <v>12725</v>
      </c>
      <c r="AF58" s="1">
        <f t="shared" si="56"/>
        <v>13035</v>
      </c>
      <c r="AG58" s="1">
        <f t="shared" si="56"/>
        <v>13345</v>
      </c>
      <c r="AH58" s="1">
        <f t="shared" si="56"/>
        <v>13655</v>
      </c>
    </row>
    <row r="59" spans="1:34" ht="12.75" customHeight="1" x14ac:dyDescent="0.25">
      <c r="A59" s="37"/>
      <c r="B59" s="1">
        <v>2011</v>
      </c>
      <c r="C59" s="1">
        <v>500</v>
      </c>
      <c r="D59" s="1">
        <v>7000</v>
      </c>
      <c r="E59" s="1">
        <f>SUM(D59,500)</f>
        <v>7500</v>
      </c>
      <c r="F59" s="1">
        <f t="shared" ref="F59:AH59" si="57">SUM(E59,500)</f>
        <v>8000</v>
      </c>
      <c r="G59" s="1">
        <f t="shared" si="57"/>
        <v>8500</v>
      </c>
      <c r="H59" s="1">
        <f t="shared" si="57"/>
        <v>9000</v>
      </c>
      <c r="I59" s="1">
        <f t="shared" si="57"/>
        <v>9500</v>
      </c>
      <c r="J59" s="1">
        <f t="shared" si="57"/>
        <v>10000</v>
      </c>
      <c r="K59" s="1">
        <f t="shared" si="57"/>
        <v>10500</v>
      </c>
      <c r="L59" s="1">
        <f t="shared" si="57"/>
        <v>11000</v>
      </c>
      <c r="M59" s="1">
        <f t="shared" si="57"/>
        <v>11500</v>
      </c>
      <c r="N59" s="1">
        <f t="shared" si="57"/>
        <v>12000</v>
      </c>
      <c r="O59" s="1">
        <f t="shared" si="57"/>
        <v>12500</v>
      </c>
      <c r="P59" s="1">
        <f t="shared" si="57"/>
        <v>13000</v>
      </c>
      <c r="Q59" s="1">
        <f t="shared" si="57"/>
        <v>13500</v>
      </c>
      <c r="R59" s="1">
        <f t="shared" si="57"/>
        <v>14000</v>
      </c>
      <c r="S59" s="1">
        <f t="shared" si="57"/>
        <v>14500</v>
      </c>
      <c r="T59" s="1">
        <f t="shared" si="57"/>
        <v>15000</v>
      </c>
      <c r="U59" s="1">
        <f t="shared" si="57"/>
        <v>15500</v>
      </c>
      <c r="V59" s="1">
        <f t="shared" si="57"/>
        <v>16000</v>
      </c>
      <c r="W59" s="1">
        <f t="shared" si="57"/>
        <v>16500</v>
      </c>
      <c r="X59" s="1">
        <f t="shared" si="57"/>
        <v>17000</v>
      </c>
      <c r="Y59" s="1">
        <f t="shared" si="57"/>
        <v>17500</v>
      </c>
      <c r="Z59" s="1">
        <f t="shared" si="57"/>
        <v>18000</v>
      </c>
      <c r="AA59" s="1">
        <f t="shared" si="57"/>
        <v>18500</v>
      </c>
      <c r="AB59" s="1">
        <f t="shared" si="57"/>
        <v>19000</v>
      </c>
      <c r="AC59" s="1">
        <f t="shared" si="57"/>
        <v>19500</v>
      </c>
      <c r="AD59" s="1">
        <f t="shared" si="57"/>
        <v>20000</v>
      </c>
      <c r="AE59" s="1">
        <f t="shared" si="57"/>
        <v>20500</v>
      </c>
      <c r="AF59" s="1">
        <f t="shared" si="57"/>
        <v>21000</v>
      </c>
      <c r="AG59" s="1">
        <f t="shared" si="57"/>
        <v>21500</v>
      </c>
      <c r="AH59" s="1">
        <f t="shared" si="57"/>
        <v>22000</v>
      </c>
    </row>
    <row r="60" spans="1:34" ht="12.75" customHeight="1" x14ac:dyDescent="0.25">
      <c r="A60" s="37"/>
      <c r="B60" s="1">
        <v>2015</v>
      </c>
      <c r="C60" s="1">
        <v>650</v>
      </c>
      <c r="D60" s="1">
        <v>9055</v>
      </c>
      <c r="E60" s="1">
        <f>SUM(D60,650)</f>
        <v>9705</v>
      </c>
      <c r="F60" s="1">
        <f t="shared" ref="F60:AH60" si="58">SUM(E60,650)</f>
        <v>10355</v>
      </c>
      <c r="G60" s="1">
        <f t="shared" si="58"/>
        <v>11005</v>
      </c>
      <c r="H60" s="1">
        <f t="shared" si="58"/>
        <v>11655</v>
      </c>
      <c r="I60" s="1">
        <f t="shared" si="58"/>
        <v>12305</v>
      </c>
      <c r="J60" s="1">
        <f t="shared" si="58"/>
        <v>12955</v>
      </c>
      <c r="K60" s="1">
        <f t="shared" si="58"/>
        <v>13605</v>
      </c>
      <c r="L60" s="1">
        <f t="shared" si="58"/>
        <v>14255</v>
      </c>
      <c r="M60" s="1">
        <f t="shared" si="58"/>
        <v>14905</v>
      </c>
      <c r="N60" s="1">
        <f t="shared" si="58"/>
        <v>15555</v>
      </c>
      <c r="O60" s="1">
        <f t="shared" si="58"/>
        <v>16205</v>
      </c>
      <c r="P60" s="1">
        <f t="shared" si="58"/>
        <v>16855</v>
      </c>
      <c r="Q60" s="1">
        <f t="shared" si="58"/>
        <v>17505</v>
      </c>
      <c r="R60" s="1">
        <f t="shared" si="58"/>
        <v>18155</v>
      </c>
      <c r="S60" s="1">
        <f t="shared" si="58"/>
        <v>18805</v>
      </c>
      <c r="T60" s="1">
        <f t="shared" si="58"/>
        <v>19455</v>
      </c>
      <c r="U60" s="1">
        <f t="shared" si="58"/>
        <v>20105</v>
      </c>
      <c r="V60" s="1">
        <f t="shared" si="58"/>
        <v>20755</v>
      </c>
      <c r="W60" s="1">
        <f t="shared" si="58"/>
        <v>21405</v>
      </c>
      <c r="X60" s="1">
        <f t="shared" si="58"/>
        <v>22055</v>
      </c>
      <c r="Y60" s="1">
        <f t="shared" si="58"/>
        <v>22705</v>
      </c>
      <c r="Z60" s="1">
        <f t="shared" si="58"/>
        <v>23355</v>
      </c>
      <c r="AA60" s="1">
        <f t="shared" si="58"/>
        <v>24005</v>
      </c>
      <c r="AB60" s="1">
        <f t="shared" si="58"/>
        <v>24655</v>
      </c>
      <c r="AC60" s="1">
        <f t="shared" si="58"/>
        <v>25305</v>
      </c>
      <c r="AD60" s="1">
        <f t="shared" si="58"/>
        <v>25955</v>
      </c>
      <c r="AE60" s="1">
        <f t="shared" si="58"/>
        <v>26605</v>
      </c>
      <c r="AF60" s="1">
        <f t="shared" si="58"/>
        <v>27255</v>
      </c>
      <c r="AG60" s="1">
        <f t="shared" si="58"/>
        <v>27905</v>
      </c>
      <c r="AH60" s="1">
        <f t="shared" si="58"/>
        <v>28555</v>
      </c>
    </row>
    <row r="61" spans="1:34" ht="12.75" customHeight="1" x14ac:dyDescent="0.25">
      <c r="A61" s="37"/>
      <c r="B61" s="1">
        <v>2016</v>
      </c>
      <c r="C61" s="1">
        <v>800</v>
      </c>
      <c r="D61" s="1">
        <v>11140</v>
      </c>
      <c r="E61" s="1">
        <f>SUM(D61,800)</f>
        <v>11940</v>
      </c>
      <c r="F61" s="1">
        <f t="shared" ref="F61:AH61" si="59">SUM(E61,800)</f>
        <v>12740</v>
      </c>
      <c r="G61" s="1">
        <f t="shared" si="59"/>
        <v>13540</v>
      </c>
      <c r="H61" s="1">
        <f t="shared" si="59"/>
        <v>14340</v>
      </c>
      <c r="I61" s="1">
        <f t="shared" si="59"/>
        <v>15140</v>
      </c>
      <c r="J61" s="1">
        <f t="shared" si="59"/>
        <v>15940</v>
      </c>
      <c r="K61" s="1">
        <f t="shared" si="59"/>
        <v>16740</v>
      </c>
      <c r="L61" s="1">
        <f t="shared" si="59"/>
        <v>17540</v>
      </c>
      <c r="M61" s="1">
        <f t="shared" si="59"/>
        <v>18340</v>
      </c>
      <c r="N61" s="1">
        <f t="shared" si="59"/>
        <v>19140</v>
      </c>
      <c r="O61" s="1">
        <f t="shared" si="59"/>
        <v>19940</v>
      </c>
      <c r="P61" s="1">
        <f t="shared" si="59"/>
        <v>20740</v>
      </c>
      <c r="Q61" s="1">
        <f t="shared" si="59"/>
        <v>21540</v>
      </c>
      <c r="R61" s="1">
        <f t="shared" si="59"/>
        <v>22340</v>
      </c>
      <c r="S61" s="1">
        <f t="shared" si="59"/>
        <v>23140</v>
      </c>
      <c r="T61" s="1">
        <f t="shared" si="59"/>
        <v>23940</v>
      </c>
      <c r="U61" s="1">
        <f t="shared" si="59"/>
        <v>24740</v>
      </c>
      <c r="V61" s="1">
        <f t="shared" si="59"/>
        <v>25540</v>
      </c>
      <c r="W61" s="1">
        <f t="shared" si="59"/>
        <v>26340</v>
      </c>
      <c r="X61" s="1">
        <f t="shared" si="59"/>
        <v>27140</v>
      </c>
      <c r="Y61" s="1">
        <f t="shared" si="59"/>
        <v>27940</v>
      </c>
      <c r="Z61" s="1">
        <f t="shared" si="59"/>
        <v>28740</v>
      </c>
      <c r="AA61" s="1">
        <f t="shared" si="59"/>
        <v>29540</v>
      </c>
      <c r="AB61" s="1">
        <f t="shared" si="59"/>
        <v>30340</v>
      </c>
      <c r="AC61" s="1">
        <f t="shared" si="59"/>
        <v>31140</v>
      </c>
      <c r="AD61" s="1">
        <f t="shared" si="59"/>
        <v>31940</v>
      </c>
      <c r="AE61" s="1">
        <f t="shared" si="59"/>
        <v>32740</v>
      </c>
      <c r="AF61" s="1">
        <f t="shared" si="59"/>
        <v>33540</v>
      </c>
      <c r="AG61" s="1">
        <f t="shared" si="59"/>
        <v>34340</v>
      </c>
      <c r="AH61" s="1">
        <f t="shared" si="59"/>
        <v>35140</v>
      </c>
    </row>
    <row r="62" spans="1:34" s="6" customFormat="1" ht="12.75" customHeight="1" thickBot="1" x14ac:dyDescent="0.3">
      <c r="A62" s="14"/>
      <c r="B62" s="15">
        <v>2017</v>
      </c>
      <c r="C62" s="15">
        <v>960</v>
      </c>
      <c r="D62" s="15">
        <v>13320</v>
      </c>
      <c r="E62" s="15">
        <f>SUM(D62,960)</f>
        <v>14280</v>
      </c>
      <c r="F62" s="15">
        <f t="shared" ref="F62:AH62" si="60">SUM(E62,960)</f>
        <v>15240</v>
      </c>
      <c r="G62" s="15">
        <f t="shared" si="60"/>
        <v>16200</v>
      </c>
      <c r="H62" s="15">
        <f t="shared" si="60"/>
        <v>17160</v>
      </c>
      <c r="I62" s="15">
        <f t="shared" si="60"/>
        <v>18120</v>
      </c>
      <c r="J62" s="15">
        <f t="shared" si="60"/>
        <v>19080</v>
      </c>
      <c r="K62" s="15">
        <f t="shared" si="60"/>
        <v>20040</v>
      </c>
      <c r="L62" s="15">
        <f t="shared" si="60"/>
        <v>21000</v>
      </c>
      <c r="M62" s="15">
        <f t="shared" si="60"/>
        <v>21960</v>
      </c>
      <c r="N62" s="15">
        <f t="shared" si="60"/>
        <v>22920</v>
      </c>
      <c r="O62" s="15">
        <f t="shared" si="60"/>
        <v>23880</v>
      </c>
      <c r="P62" s="15">
        <f t="shared" si="60"/>
        <v>24840</v>
      </c>
      <c r="Q62" s="15">
        <f t="shared" si="60"/>
        <v>25800</v>
      </c>
      <c r="R62" s="15">
        <f t="shared" si="60"/>
        <v>26760</v>
      </c>
      <c r="S62" s="15">
        <f t="shared" si="60"/>
        <v>27720</v>
      </c>
      <c r="T62" s="15">
        <f t="shared" si="60"/>
        <v>28680</v>
      </c>
      <c r="U62" s="15">
        <f t="shared" si="60"/>
        <v>29640</v>
      </c>
      <c r="V62" s="15">
        <f t="shared" si="60"/>
        <v>30600</v>
      </c>
      <c r="W62" s="15">
        <f t="shared" si="60"/>
        <v>31560</v>
      </c>
      <c r="X62" s="15">
        <f t="shared" si="60"/>
        <v>32520</v>
      </c>
      <c r="Y62" s="15">
        <f t="shared" si="60"/>
        <v>33480</v>
      </c>
      <c r="Z62" s="15">
        <f t="shared" si="60"/>
        <v>34440</v>
      </c>
      <c r="AA62" s="15">
        <f t="shared" si="60"/>
        <v>35400</v>
      </c>
      <c r="AB62" s="15">
        <f t="shared" si="60"/>
        <v>36360</v>
      </c>
      <c r="AC62" s="15">
        <f t="shared" si="60"/>
        <v>37320</v>
      </c>
      <c r="AD62" s="15">
        <f t="shared" si="60"/>
        <v>38280</v>
      </c>
      <c r="AE62" s="15">
        <f t="shared" si="60"/>
        <v>39240</v>
      </c>
      <c r="AF62" s="15">
        <f t="shared" si="60"/>
        <v>40200</v>
      </c>
      <c r="AG62" s="15">
        <f t="shared" si="60"/>
        <v>41160</v>
      </c>
      <c r="AH62" s="15">
        <f t="shared" si="60"/>
        <v>42120</v>
      </c>
    </row>
    <row r="63" spans="1:34" ht="12.75" customHeight="1" x14ac:dyDescent="0.25">
      <c r="A63" s="37">
        <v>13</v>
      </c>
      <c r="B63" s="1">
        <v>2008</v>
      </c>
      <c r="C63" s="1">
        <v>340</v>
      </c>
      <c r="D63" s="1">
        <v>4645</v>
      </c>
      <c r="E63" s="1">
        <f>SUM(D63,340)</f>
        <v>4985</v>
      </c>
      <c r="F63" s="1">
        <f t="shared" ref="F63:AH63" si="61">SUM(E63,340)</f>
        <v>5325</v>
      </c>
      <c r="G63" s="1">
        <f t="shared" si="61"/>
        <v>5665</v>
      </c>
      <c r="H63" s="1">
        <f t="shared" si="61"/>
        <v>6005</v>
      </c>
      <c r="I63" s="1">
        <f t="shared" si="61"/>
        <v>6345</v>
      </c>
      <c r="J63" s="1">
        <f t="shared" si="61"/>
        <v>6685</v>
      </c>
      <c r="K63" s="1">
        <f t="shared" si="61"/>
        <v>7025</v>
      </c>
      <c r="L63" s="1">
        <f t="shared" si="61"/>
        <v>7365</v>
      </c>
      <c r="M63" s="1">
        <f t="shared" si="61"/>
        <v>7705</v>
      </c>
      <c r="N63" s="1">
        <f t="shared" si="61"/>
        <v>8045</v>
      </c>
      <c r="O63" s="1">
        <f t="shared" si="61"/>
        <v>8385</v>
      </c>
      <c r="P63" s="1">
        <f t="shared" si="61"/>
        <v>8725</v>
      </c>
      <c r="Q63" s="1">
        <f t="shared" si="61"/>
        <v>9065</v>
      </c>
      <c r="R63" s="1">
        <f t="shared" si="61"/>
        <v>9405</v>
      </c>
      <c r="S63" s="1">
        <f t="shared" si="61"/>
        <v>9745</v>
      </c>
      <c r="T63" s="1">
        <f t="shared" si="61"/>
        <v>10085</v>
      </c>
      <c r="U63" s="1">
        <f t="shared" si="61"/>
        <v>10425</v>
      </c>
      <c r="V63" s="1">
        <f t="shared" si="61"/>
        <v>10765</v>
      </c>
      <c r="W63" s="1">
        <f t="shared" si="61"/>
        <v>11105</v>
      </c>
      <c r="X63" s="1">
        <f t="shared" si="61"/>
        <v>11445</v>
      </c>
      <c r="Y63" s="1">
        <f t="shared" si="61"/>
        <v>11785</v>
      </c>
      <c r="Z63" s="1">
        <f t="shared" si="61"/>
        <v>12125</v>
      </c>
      <c r="AA63" s="1">
        <f t="shared" si="61"/>
        <v>12465</v>
      </c>
      <c r="AB63" s="1">
        <f t="shared" si="61"/>
        <v>12805</v>
      </c>
      <c r="AC63" s="1">
        <f t="shared" si="61"/>
        <v>13145</v>
      </c>
      <c r="AD63" s="1">
        <f t="shared" si="61"/>
        <v>13485</v>
      </c>
      <c r="AE63" s="1">
        <f t="shared" si="61"/>
        <v>13825</v>
      </c>
      <c r="AF63" s="1">
        <f t="shared" si="61"/>
        <v>14165</v>
      </c>
      <c r="AG63" s="1">
        <f t="shared" si="61"/>
        <v>14505</v>
      </c>
      <c r="AH63" s="1">
        <f t="shared" si="61"/>
        <v>14845</v>
      </c>
    </row>
    <row r="64" spans="1:34" ht="12.75" customHeight="1" x14ac:dyDescent="0.25">
      <c r="A64" s="37"/>
      <c r="B64" s="1">
        <v>2011</v>
      </c>
      <c r="C64" s="1">
        <v>550</v>
      </c>
      <c r="D64" s="1">
        <v>7500</v>
      </c>
      <c r="E64" s="1">
        <f>SUM(D64,550)</f>
        <v>8050</v>
      </c>
      <c r="F64" s="1">
        <f t="shared" ref="F64:AH64" si="62">SUM(E64,550)</f>
        <v>8600</v>
      </c>
      <c r="G64" s="1">
        <f t="shared" si="62"/>
        <v>9150</v>
      </c>
      <c r="H64" s="1">
        <f t="shared" si="62"/>
        <v>9700</v>
      </c>
      <c r="I64" s="1">
        <f t="shared" si="62"/>
        <v>10250</v>
      </c>
      <c r="J64" s="1">
        <f t="shared" si="62"/>
        <v>10800</v>
      </c>
      <c r="K64" s="1">
        <f t="shared" si="62"/>
        <v>11350</v>
      </c>
      <c r="L64" s="1">
        <f t="shared" si="62"/>
        <v>11900</v>
      </c>
      <c r="M64" s="1">
        <f t="shared" si="62"/>
        <v>12450</v>
      </c>
      <c r="N64" s="1">
        <f t="shared" si="62"/>
        <v>13000</v>
      </c>
      <c r="O64" s="1">
        <f t="shared" si="62"/>
        <v>13550</v>
      </c>
      <c r="P64" s="1">
        <f t="shared" si="62"/>
        <v>14100</v>
      </c>
      <c r="Q64" s="1">
        <f t="shared" si="62"/>
        <v>14650</v>
      </c>
      <c r="R64" s="1">
        <f t="shared" si="62"/>
        <v>15200</v>
      </c>
      <c r="S64" s="1">
        <f t="shared" si="62"/>
        <v>15750</v>
      </c>
      <c r="T64" s="1">
        <f t="shared" si="62"/>
        <v>16300</v>
      </c>
      <c r="U64" s="1">
        <f t="shared" si="62"/>
        <v>16850</v>
      </c>
      <c r="V64" s="1">
        <f t="shared" si="62"/>
        <v>17400</v>
      </c>
      <c r="W64" s="1">
        <f t="shared" si="62"/>
        <v>17950</v>
      </c>
      <c r="X64" s="1">
        <f t="shared" si="62"/>
        <v>18500</v>
      </c>
      <c r="Y64" s="1">
        <f t="shared" si="62"/>
        <v>19050</v>
      </c>
      <c r="Z64" s="1">
        <f t="shared" si="62"/>
        <v>19600</v>
      </c>
      <c r="AA64" s="1">
        <f t="shared" si="62"/>
        <v>20150</v>
      </c>
      <c r="AB64" s="1">
        <f t="shared" si="62"/>
        <v>20700</v>
      </c>
      <c r="AC64" s="1">
        <f t="shared" si="62"/>
        <v>21250</v>
      </c>
      <c r="AD64" s="1">
        <f t="shared" si="62"/>
        <v>21800</v>
      </c>
      <c r="AE64" s="1">
        <f t="shared" si="62"/>
        <v>22350</v>
      </c>
      <c r="AF64" s="1">
        <f t="shared" si="62"/>
        <v>22900</v>
      </c>
      <c r="AG64" s="1">
        <f t="shared" si="62"/>
        <v>23450</v>
      </c>
      <c r="AH64" s="1">
        <f t="shared" si="62"/>
        <v>24000</v>
      </c>
    </row>
    <row r="65" spans="1:34" ht="12.75" customHeight="1" x14ac:dyDescent="0.25">
      <c r="A65" s="37"/>
      <c r="B65" s="1">
        <v>2015</v>
      </c>
      <c r="C65" s="1">
        <v>715</v>
      </c>
      <c r="D65" s="1">
        <v>9700</v>
      </c>
      <c r="E65" s="1">
        <f>SUM(D65,715)</f>
        <v>10415</v>
      </c>
      <c r="F65" s="1">
        <f t="shared" ref="F65:AH65" si="63">SUM(E65,715)</f>
        <v>11130</v>
      </c>
      <c r="G65" s="1">
        <f t="shared" si="63"/>
        <v>11845</v>
      </c>
      <c r="H65" s="1">
        <f t="shared" si="63"/>
        <v>12560</v>
      </c>
      <c r="I65" s="1">
        <f t="shared" si="63"/>
        <v>13275</v>
      </c>
      <c r="J65" s="1">
        <f t="shared" si="63"/>
        <v>13990</v>
      </c>
      <c r="K65" s="1">
        <f t="shared" si="63"/>
        <v>14705</v>
      </c>
      <c r="L65" s="1">
        <f t="shared" si="63"/>
        <v>15420</v>
      </c>
      <c r="M65" s="1">
        <f t="shared" si="63"/>
        <v>16135</v>
      </c>
      <c r="N65" s="1">
        <f t="shared" si="63"/>
        <v>16850</v>
      </c>
      <c r="O65" s="1">
        <f t="shared" si="63"/>
        <v>17565</v>
      </c>
      <c r="P65" s="1">
        <f t="shared" si="63"/>
        <v>18280</v>
      </c>
      <c r="Q65" s="1">
        <f t="shared" si="63"/>
        <v>18995</v>
      </c>
      <c r="R65" s="1">
        <f t="shared" si="63"/>
        <v>19710</v>
      </c>
      <c r="S65" s="1">
        <f t="shared" si="63"/>
        <v>20425</v>
      </c>
      <c r="T65" s="1">
        <f t="shared" si="63"/>
        <v>21140</v>
      </c>
      <c r="U65" s="1">
        <f t="shared" si="63"/>
        <v>21855</v>
      </c>
      <c r="V65" s="1">
        <f t="shared" si="63"/>
        <v>22570</v>
      </c>
      <c r="W65" s="1">
        <f t="shared" si="63"/>
        <v>23285</v>
      </c>
      <c r="X65" s="1">
        <f t="shared" si="63"/>
        <v>24000</v>
      </c>
      <c r="Y65" s="1">
        <f t="shared" si="63"/>
        <v>24715</v>
      </c>
      <c r="Z65" s="1">
        <f t="shared" si="63"/>
        <v>25430</v>
      </c>
      <c r="AA65" s="1">
        <f t="shared" si="63"/>
        <v>26145</v>
      </c>
      <c r="AB65" s="1">
        <f t="shared" si="63"/>
        <v>26860</v>
      </c>
      <c r="AC65" s="1">
        <f t="shared" si="63"/>
        <v>27575</v>
      </c>
      <c r="AD65" s="1">
        <f t="shared" si="63"/>
        <v>28290</v>
      </c>
      <c r="AE65" s="1">
        <f t="shared" si="63"/>
        <v>29005</v>
      </c>
      <c r="AF65" s="1">
        <f t="shared" si="63"/>
        <v>29720</v>
      </c>
      <c r="AG65" s="1">
        <f t="shared" si="63"/>
        <v>30435</v>
      </c>
      <c r="AH65" s="1">
        <f t="shared" si="63"/>
        <v>31150</v>
      </c>
    </row>
    <row r="66" spans="1:34" ht="12.75" customHeight="1" x14ac:dyDescent="0.25">
      <c r="A66" s="37"/>
      <c r="B66" s="1">
        <v>2016</v>
      </c>
      <c r="C66" s="1">
        <v>880</v>
      </c>
      <c r="D66" s="1">
        <v>11930</v>
      </c>
      <c r="E66" s="1">
        <f>SUM(D66,880)</f>
        <v>12810</v>
      </c>
      <c r="F66" s="1">
        <f t="shared" ref="F66:AH66" si="64">SUM(E66,880)</f>
        <v>13690</v>
      </c>
      <c r="G66" s="1">
        <f t="shared" si="64"/>
        <v>14570</v>
      </c>
      <c r="H66" s="1">
        <f t="shared" si="64"/>
        <v>15450</v>
      </c>
      <c r="I66" s="1">
        <f t="shared" si="64"/>
        <v>16330</v>
      </c>
      <c r="J66" s="1">
        <f t="shared" si="64"/>
        <v>17210</v>
      </c>
      <c r="K66" s="1">
        <f t="shared" si="64"/>
        <v>18090</v>
      </c>
      <c r="L66" s="1">
        <f t="shared" si="64"/>
        <v>18970</v>
      </c>
      <c r="M66" s="1">
        <f t="shared" si="64"/>
        <v>19850</v>
      </c>
      <c r="N66" s="1">
        <f t="shared" si="64"/>
        <v>20730</v>
      </c>
      <c r="O66" s="1">
        <f t="shared" si="64"/>
        <v>21610</v>
      </c>
      <c r="P66" s="1">
        <f t="shared" si="64"/>
        <v>22490</v>
      </c>
      <c r="Q66" s="1">
        <f t="shared" si="64"/>
        <v>23370</v>
      </c>
      <c r="R66" s="1">
        <f t="shared" si="64"/>
        <v>24250</v>
      </c>
      <c r="S66" s="1">
        <f t="shared" si="64"/>
        <v>25130</v>
      </c>
      <c r="T66" s="1">
        <f t="shared" si="64"/>
        <v>26010</v>
      </c>
      <c r="U66" s="1">
        <f t="shared" si="64"/>
        <v>26890</v>
      </c>
      <c r="V66" s="1">
        <f t="shared" si="64"/>
        <v>27770</v>
      </c>
      <c r="W66" s="1">
        <f t="shared" si="64"/>
        <v>28650</v>
      </c>
      <c r="X66" s="1">
        <f t="shared" si="64"/>
        <v>29530</v>
      </c>
      <c r="Y66" s="1">
        <f t="shared" si="64"/>
        <v>30410</v>
      </c>
      <c r="Z66" s="1">
        <f t="shared" si="64"/>
        <v>31290</v>
      </c>
      <c r="AA66" s="1">
        <f t="shared" si="64"/>
        <v>32170</v>
      </c>
      <c r="AB66" s="1">
        <f t="shared" si="64"/>
        <v>33050</v>
      </c>
      <c r="AC66" s="1">
        <f t="shared" si="64"/>
        <v>33930</v>
      </c>
      <c r="AD66" s="1">
        <f t="shared" si="64"/>
        <v>34810</v>
      </c>
      <c r="AE66" s="1">
        <f t="shared" si="64"/>
        <v>35690</v>
      </c>
      <c r="AF66" s="1">
        <f t="shared" si="64"/>
        <v>36570</v>
      </c>
      <c r="AG66" s="1">
        <f t="shared" si="64"/>
        <v>37450</v>
      </c>
      <c r="AH66" s="1">
        <f t="shared" si="64"/>
        <v>38330</v>
      </c>
    </row>
    <row r="67" spans="1:34" s="6" customFormat="1" ht="12.75" customHeight="1" thickBot="1" x14ac:dyDescent="0.3">
      <c r="A67" s="14"/>
      <c r="B67" s="15">
        <v>2017</v>
      </c>
      <c r="C67" s="15">
        <v>1050</v>
      </c>
      <c r="D67" s="15">
        <v>14260</v>
      </c>
      <c r="E67" s="15">
        <f>SUM(D67,1050)</f>
        <v>15310</v>
      </c>
      <c r="F67" s="15">
        <f t="shared" ref="F67:AH67" si="65">SUM(E67,1050)</f>
        <v>16360</v>
      </c>
      <c r="G67" s="15">
        <f t="shared" si="65"/>
        <v>17410</v>
      </c>
      <c r="H67" s="15">
        <f t="shared" si="65"/>
        <v>18460</v>
      </c>
      <c r="I67" s="15">
        <f t="shared" si="65"/>
        <v>19510</v>
      </c>
      <c r="J67" s="15">
        <f t="shared" si="65"/>
        <v>20560</v>
      </c>
      <c r="K67" s="15">
        <f t="shared" si="65"/>
        <v>21610</v>
      </c>
      <c r="L67" s="15">
        <f t="shared" si="65"/>
        <v>22660</v>
      </c>
      <c r="M67" s="15">
        <f t="shared" si="65"/>
        <v>23710</v>
      </c>
      <c r="N67" s="15">
        <f t="shared" si="65"/>
        <v>24760</v>
      </c>
      <c r="O67" s="15">
        <f t="shared" si="65"/>
        <v>25810</v>
      </c>
      <c r="P67" s="15">
        <f t="shared" si="65"/>
        <v>26860</v>
      </c>
      <c r="Q67" s="15">
        <f t="shared" si="65"/>
        <v>27910</v>
      </c>
      <c r="R67" s="15">
        <f t="shared" si="65"/>
        <v>28960</v>
      </c>
      <c r="S67" s="15">
        <f t="shared" si="65"/>
        <v>30010</v>
      </c>
      <c r="T67" s="15">
        <f t="shared" si="65"/>
        <v>31060</v>
      </c>
      <c r="U67" s="15">
        <f t="shared" si="65"/>
        <v>32110</v>
      </c>
      <c r="V67" s="15">
        <f t="shared" si="65"/>
        <v>33160</v>
      </c>
      <c r="W67" s="15">
        <f t="shared" si="65"/>
        <v>34210</v>
      </c>
      <c r="X67" s="15">
        <f t="shared" si="65"/>
        <v>35260</v>
      </c>
      <c r="Y67" s="15">
        <f t="shared" si="65"/>
        <v>36310</v>
      </c>
      <c r="Z67" s="15">
        <f t="shared" si="65"/>
        <v>37360</v>
      </c>
      <c r="AA67" s="15">
        <f t="shared" si="65"/>
        <v>38410</v>
      </c>
      <c r="AB67" s="15">
        <f t="shared" si="65"/>
        <v>39460</v>
      </c>
      <c r="AC67" s="15">
        <f t="shared" si="65"/>
        <v>40510</v>
      </c>
      <c r="AD67" s="15">
        <f t="shared" si="65"/>
        <v>41560</v>
      </c>
      <c r="AE67" s="15">
        <f t="shared" si="65"/>
        <v>42610</v>
      </c>
      <c r="AF67" s="15">
        <f t="shared" si="65"/>
        <v>43660</v>
      </c>
      <c r="AG67" s="15">
        <f t="shared" si="65"/>
        <v>44710</v>
      </c>
      <c r="AH67" s="15">
        <f t="shared" si="65"/>
        <v>45760</v>
      </c>
    </row>
    <row r="68" spans="1:34" ht="12.75" customHeight="1" x14ac:dyDescent="0.25">
      <c r="A68" s="37">
        <v>14</v>
      </c>
      <c r="B68" s="1">
        <v>2008</v>
      </c>
      <c r="C68" s="1">
        <v>380</v>
      </c>
      <c r="D68" s="1">
        <v>4920</v>
      </c>
      <c r="E68" s="1">
        <f>SUM(D68,380)</f>
        <v>5300</v>
      </c>
      <c r="F68" s="1">
        <f t="shared" ref="F68:AH68" si="66">SUM(E68,380)</f>
        <v>5680</v>
      </c>
      <c r="G68" s="1">
        <f t="shared" si="66"/>
        <v>6060</v>
      </c>
      <c r="H68" s="1">
        <f t="shared" si="66"/>
        <v>6440</v>
      </c>
      <c r="I68" s="1">
        <f t="shared" si="66"/>
        <v>6820</v>
      </c>
      <c r="J68" s="1">
        <f t="shared" si="66"/>
        <v>7200</v>
      </c>
      <c r="K68" s="1">
        <f t="shared" si="66"/>
        <v>7580</v>
      </c>
      <c r="L68" s="1">
        <f t="shared" si="66"/>
        <v>7960</v>
      </c>
      <c r="M68" s="1">
        <f t="shared" si="66"/>
        <v>8340</v>
      </c>
      <c r="N68" s="1">
        <f t="shared" si="66"/>
        <v>8720</v>
      </c>
      <c r="O68" s="1">
        <f t="shared" si="66"/>
        <v>9100</v>
      </c>
      <c r="P68" s="1">
        <f t="shared" si="66"/>
        <v>9480</v>
      </c>
      <c r="Q68" s="1">
        <f t="shared" si="66"/>
        <v>9860</v>
      </c>
      <c r="R68" s="1">
        <f t="shared" si="66"/>
        <v>10240</v>
      </c>
      <c r="S68" s="1">
        <f t="shared" si="66"/>
        <v>10620</v>
      </c>
      <c r="T68" s="1">
        <f t="shared" si="66"/>
        <v>11000</v>
      </c>
      <c r="U68" s="1">
        <f t="shared" si="66"/>
        <v>11380</v>
      </c>
      <c r="V68" s="1">
        <f t="shared" si="66"/>
        <v>11760</v>
      </c>
      <c r="W68" s="1">
        <f t="shared" si="66"/>
        <v>12140</v>
      </c>
      <c r="X68" s="1">
        <f t="shared" si="66"/>
        <v>12520</v>
      </c>
      <c r="Y68" s="1">
        <f t="shared" si="66"/>
        <v>12900</v>
      </c>
      <c r="Z68" s="1">
        <f t="shared" si="66"/>
        <v>13280</v>
      </c>
      <c r="AA68" s="1">
        <f t="shared" si="66"/>
        <v>13660</v>
      </c>
      <c r="AB68" s="1">
        <f t="shared" si="66"/>
        <v>14040</v>
      </c>
      <c r="AC68" s="1">
        <f t="shared" si="66"/>
        <v>14420</v>
      </c>
      <c r="AD68" s="1">
        <f t="shared" si="66"/>
        <v>14800</v>
      </c>
      <c r="AE68" s="1">
        <f t="shared" si="66"/>
        <v>15180</v>
      </c>
      <c r="AF68" s="1">
        <f t="shared" si="66"/>
        <v>15560</v>
      </c>
      <c r="AG68" s="1">
        <f t="shared" si="66"/>
        <v>15940</v>
      </c>
      <c r="AH68" s="1">
        <f t="shared" si="66"/>
        <v>16320</v>
      </c>
    </row>
    <row r="69" spans="1:34" ht="12.75" customHeight="1" x14ac:dyDescent="0.25">
      <c r="A69" s="37"/>
      <c r="B69" s="1">
        <v>2011</v>
      </c>
      <c r="C69" s="1">
        <v>610</v>
      </c>
      <c r="D69" s="1">
        <v>8000</v>
      </c>
      <c r="E69" s="1">
        <f>SUM(D69,610)</f>
        <v>8610</v>
      </c>
      <c r="F69" s="1">
        <f t="shared" ref="F69:AH69" si="67">SUM(E69,610)</f>
        <v>9220</v>
      </c>
      <c r="G69" s="1">
        <f t="shared" si="67"/>
        <v>9830</v>
      </c>
      <c r="H69" s="1">
        <f t="shared" si="67"/>
        <v>10440</v>
      </c>
      <c r="I69" s="1">
        <f t="shared" si="67"/>
        <v>11050</v>
      </c>
      <c r="J69" s="1">
        <f t="shared" si="67"/>
        <v>11660</v>
      </c>
      <c r="K69" s="1">
        <f t="shared" si="67"/>
        <v>12270</v>
      </c>
      <c r="L69" s="1">
        <f t="shared" si="67"/>
        <v>12880</v>
      </c>
      <c r="M69" s="1">
        <f t="shared" si="67"/>
        <v>13490</v>
      </c>
      <c r="N69" s="1">
        <f t="shared" si="67"/>
        <v>14100</v>
      </c>
      <c r="O69" s="1">
        <f t="shared" si="67"/>
        <v>14710</v>
      </c>
      <c r="P69" s="1">
        <f t="shared" si="67"/>
        <v>15320</v>
      </c>
      <c r="Q69" s="1">
        <f t="shared" si="67"/>
        <v>15930</v>
      </c>
      <c r="R69" s="1">
        <f t="shared" si="67"/>
        <v>16540</v>
      </c>
      <c r="S69" s="1">
        <f t="shared" si="67"/>
        <v>17150</v>
      </c>
      <c r="T69" s="1">
        <f t="shared" si="67"/>
        <v>17760</v>
      </c>
      <c r="U69" s="1">
        <f t="shared" si="67"/>
        <v>18370</v>
      </c>
      <c r="V69" s="1">
        <f t="shared" si="67"/>
        <v>18980</v>
      </c>
      <c r="W69" s="1">
        <f t="shared" si="67"/>
        <v>19590</v>
      </c>
      <c r="X69" s="1">
        <f t="shared" si="67"/>
        <v>20200</v>
      </c>
      <c r="Y69" s="1">
        <f t="shared" si="67"/>
        <v>20810</v>
      </c>
      <c r="Z69" s="1">
        <f t="shared" si="67"/>
        <v>21420</v>
      </c>
      <c r="AA69" s="1">
        <f t="shared" si="67"/>
        <v>22030</v>
      </c>
      <c r="AB69" s="1">
        <f t="shared" si="67"/>
        <v>22640</v>
      </c>
      <c r="AC69" s="1">
        <f t="shared" si="67"/>
        <v>23250</v>
      </c>
      <c r="AD69" s="1">
        <f t="shared" si="67"/>
        <v>23860</v>
      </c>
      <c r="AE69" s="1">
        <f t="shared" si="67"/>
        <v>24470</v>
      </c>
      <c r="AF69" s="1">
        <f t="shared" si="67"/>
        <v>25080</v>
      </c>
      <c r="AG69" s="1">
        <f t="shared" si="67"/>
        <v>25690</v>
      </c>
      <c r="AH69" s="1">
        <f t="shared" si="67"/>
        <v>26300</v>
      </c>
    </row>
    <row r="70" spans="1:34" ht="12.75" customHeight="1" x14ac:dyDescent="0.25">
      <c r="A70" s="37"/>
      <c r="B70" s="1">
        <v>2015</v>
      </c>
      <c r="C70" s="1">
        <v>790</v>
      </c>
      <c r="D70" s="1">
        <v>10340</v>
      </c>
      <c r="E70" s="1">
        <f>SUM(D70,790)</f>
        <v>11130</v>
      </c>
      <c r="F70" s="1">
        <f t="shared" ref="F70:AH70" si="68">SUM(E70,790)</f>
        <v>11920</v>
      </c>
      <c r="G70" s="1">
        <f t="shared" si="68"/>
        <v>12710</v>
      </c>
      <c r="H70" s="1">
        <f t="shared" si="68"/>
        <v>13500</v>
      </c>
      <c r="I70" s="1">
        <f t="shared" si="68"/>
        <v>14290</v>
      </c>
      <c r="J70" s="1">
        <f t="shared" si="68"/>
        <v>15080</v>
      </c>
      <c r="K70" s="1">
        <f t="shared" si="68"/>
        <v>15870</v>
      </c>
      <c r="L70" s="1">
        <f t="shared" si="68"/>
        <v>16660</v>
      </c>
      <c r="M70" s="1">
        <f t="shared" si="68"/>
        <v>17450</v>
      </c>
      <c r="N70" s="1">
        <f t="shared" si="68"/>
        <v>18240</v>
      </c>
      <c r="O70" s="1">
        <f t="shared" si="68"/>
        <v>19030</v>
      </c>
      <c r="P70" s="1">
        <f t="shared" si="68"/>
        <v>19820</v>
      </c>
      <c r="Q70" s="1">
        <f t="shared" si="68"/>
        <v>20610</v>
      </c>
      <c r="R70" s="1">
        <f t="shared" si="68"/>
        <v>21400</v>
      </c>
      <c r="S70" s="1">
        <f t="shared" si="68"/>
        <v>22190</v>
      </c>
      <c r="T70" s="1">
        <f t="shared" si="68"/>
        <v>22980</v>
      </c>
      <c r="U70" s="1">
        <f t="shared" si="68"/>
        <v>23770</v>
      </c>
      <c r="V70" s="1">
        <f t="shared" si="68"/>
        <v>24560</v>
      </c>
      <c r="W70" s="1">
        <f t="shared" si="68"/>
        <v>25350</v>
      </c>
      <c r="X70" s="1">
        <f t="shared" si="68"/>
        <v>26140</v>
      </c>
      <c r="Y70" s="1">
        <f t="shared" si="68"/>
        <v>26930</v>
      </c>
      <c r="Z70" s="1">
        <f t="shared" si="68"/>
        <v>27720</v>
      </c>
      <c r="AA70" s="1">
        <f t="shared" si="68"/>
        <v>28510</v>
      </c>
      <c r="AB70" s="1">
        <f t="shared" si="68"/>
        <v>29300</v>
      </c>
      <c r="AC70" s="1">
        <f t="shared" si="68"/>
        <v>30090</v>
      </c>
      <c r="AD70" s="1">
        <f t="shared" si="68"/>
        <v>30880</v>
      </c>
      <c r="AE70" s="1">
        <f t="shared" si="68"/>
        <v>31670</v>
      </c>
      <c r="AF70" s="1">
        <f t="shared" si="68"/>
        <v>32460</v>
      </c>
      <c r="AG70" s="1">
        <f t="shared" si="68"/>
        <v>33250</v>
      </c>
      <c r="AH70" s="1">
        <f t="shared" si="68"/>
        <v>34040</v>
      </c>
    </row>
    <row r="71" spans="1:34" ht="12.75" customHeight="1" x14ac:dyDescent="0.25">
      <c r="A71" s="37"/>
      <c r="B71" s="1">
        <v>2016</v>
      </c>
      <c r="C71" s="1">
        <v>980</v>
      </c>
      <c r="D71" s="1">
        <v>12720</v>
      </c>
      <c r="E71" s="1">
        <f>SUM(D71,980)</f>
        <v>13700</v>
      </c>
      <c r="F71" s="1">
        <f t="shared" ref="F71:AH71" si="69">SUM(E71,980)</f>
        <v>14680</v>
      </c>
      <c r="G71" s="1">
        <f t="shared" si="69"/>
        <v>15660</v>
      </c>
      <c r="H71" s="1">
        <f t="shared" si="69"/>
        <v>16640</v>
      </c>
      <c r="I71" s="1">
        <f t="shared" si="69"/>
        <v>17620</v>
      </c>
      <c r="J71" s="1">
        <f t="shared" si="69"/>
        <v>18600</v>
      </c>
      <c r="K71" s="1">
        <f t="shared" si="69"/>
        <v>19580</v>
      </c>
      <c r="L71" s="1">
        <f t="shared" si="69"/>
        <v>20560</v>
      </c>
      <c r="M71" s="1">
        <f t="shared" si="69"/>
        <v>21540</v>
      </c>
      <c r="N71" s="1">
        <f t="shared" si="69"/>
        <v>22520</v>
      </c>
      <c r="O71" s="1">
        <f t="shared" si="69"/>
        <v>23500</v>
      </c>
      <c r="P71" s="1">
        <f t="shared" si="69"/>
        <v>24480</v>
      </c>
      <c r="Q71" s="1">
        <f t="shared" si="69"/>
        <v>25460</v>
      </c>
      <c r="R71" s="1">
        <f t="shared" si="69"/>
        <v>26440</v>
      </c>
      <c r="S71" s="1">
        <f t="shared" si="69"/>
        <v>27420</v>
      </c>
      <c r="T71" s="1">
        <f t="shared" si="69"/>
        <v>28400</v>
      </c>
      <c r="U71" s="1">
        <f t="shared" si="69"/>
        <v>29380</v>
      </c>
      <c r="V71" s="1">
        <f t="shared" si="69"/>
        <v>30360</v>
      </c>
      <c r="W71" s="1">
        <f t="shared" si="69"/>
        <v>31340</v>
      </c>
      <c r="X71" s="1">
        <f t="shared" si="69"/>
        <v>32320</v>
      </c>
      <c r="Y71" s="1">
        <f t="shared" si="69"/>
        <v>33300</v>
      </c>
      <c r="Z71" s="1">
        <f t="shared" si="69"/>
        <v>34280</v>
      </c>
      <c r="AA71" s="1">
        <f t="shared" si="69"/>
        <v>35260</v>
      </c>
      <c r="AB71" s="1">
        <f t="shared" si="69"/>
        <v>36240</v>
      </c>
      <c r="AC71" s="1">
        <f t="shared" si="69"/>
        <v>37220</v>
      </c>
      <c r="AD71" s="1">
        <f t="shared" si="69"/>
        <v>38200</v>
      </c>
      <c r="AE71" s="1">
        <f t="shared" si="69"/>
        <v>39180</v>
      </c>
      <c r="AF71" s="1">
        <f t="shared" si="69"/>
        <v>40160</v>
      </c>
      <c r="AG71" s="1">
        <f t="shared" si="69"/>
        <v>41140</v>
      </c>
      <c r="AH71" s="1">
        <f t="shared" si="69"/>
        <v>42120</v>
      </c>
    </row>
    <row r="72" spans="1:34" s="6" customFormat="1" ht="12.75" customHeight="1" thickBot="1" x14ac:dyDescent="0.3">
      <c r="A72" s="14"/>
      <c r="B72" s="15">
        <v>2017</v>
      </c>
      <c r="C72" s="15">
        <v>1170</v>
      </c>
      <c r="D72" s="15">
        <v>15180</v>
      </c>
      <c r="E72" s="15">
        <f>SUM(D72,1170)</f>
        <v>16350</v>
      </c>
      <c r="F72" s="15">
        <f t="shared" ref="F72:AH72" si="70">SUM(E72,1170)</f>
        <v>17520</v>
      </c>
      <c r="G72" s="15">
        <f t="shared" si="70"/>
        <v>18690</v>
      </c>
      <c r="H72" s="15">
        <f t="shared" si="70"/>
        <v>19860</v>
      </c>
      <c r="I72" s="15">
        <f t="shared" si="70"/>
        <v>21030</v>
      </c>
      <c r="J72" s="15">
        <f t="shared" si="70"/>
        <v>22200</v>
      </c>
      <c r="K72" s="15">
        <f t="shared" si="70"/>
        <v>23370</v>
      </c>
      <c r="L72" s="15">
        <f t="shared" si="70"/>
        <v>24540</v>
      </c>
      <c r="M72" s="15">
        <f t="shared" si="70"/>
        <v>25710</v>
      </c>
      <c r="N72" s="15">
        <f t="shared" si="70"/>
        <v>26880</v>
      </c>
      <c r="O72" s="15">
        <f t="shared" si="70"/>
        <v>28050</v>
      </c>
      <c r="P72" s="15">
        <f t="shared" si="70"/>
        <v>29220</v>
      </c>
      <c r="Q72" s="15">
        <f t="shared" si="70"/>
        <v>30390</v>
      </c>
      <c r="R72" s="15">
        <f t="shared" si="70"/>
        <v>31560</v>
      </c>
      <c r="S72" s="15">
        <f t="shared" si="70"/>
        <v>32730</v>
      </c>
      <c r="T72" s="15">
        <f t="shared" si="70"/>
        <v>33900</v>
      </c>
      <c r="U72" s="15">
        <f t="shared" si="70"/>
        <v>35070</v>
      </c>
      <c r="V72" s="15">
        <f t="shared" si="70"/>
        <v>36240</v>
      </c>
      <c r="W72" s="15">
        <f t="shared" si="70"/>
        <v>37410</v>
      </c>
      <c r="X72" s="15">
        <f t="shared" si="70"/>
        <v>38580</v>
      </c>
      <c r="Y72" s="15">
        <f t="shared" si="70"/>
        <v>39750</v>
      </c>
      <c r="Z72" s="15">
        <f t="shared" si="70"/>
        <v>40920</v>
      </c>
      <c r="AA72" s="15">
        <f t="shared" si="70"/>
        <v>42090</v>
      </c>
      <c r="AB72" s="15">
        <f t="shared" si="70"/>
        <v>43260</v>
      </c>
      <c r="AC72" s="15">
        <f t="shared" si="70"/>
        <v>44430</v>
      </c>
      <c r="AD72" s="15">
        <f t="shared" si="70"/>
        <v>45600</v>
      </c>
      <c r="AE72" s="15">
        <f t="shared" si="70"/>
        <v>46770</v>
      </c>
      <c r="AF72" s="15">
        <f t="shared" si="70"/>
        <v>47940</v>
      </c>
      <c r="AG72" s="15">
        <f t="shared" si="70"/>
        <v>49110</v>
      </c>
      <c r="AH72" s="15">
        <f t="shared" si="70"/>
        <v>50280</v>
      </c>
    </row>
    <row r="73" spans="1:34" ht="12.75" customHeight="1" x14ac:dyDescent="0.25">
      <c r="A73" s="37">
        <v>15</v>
      </c>
      <c r="B73" s="1">
        <v>2008</v>
      </c>
      <c r="C73" s="1">
        <v>420</v>
      </c>
      <c r="D73" s="1">
        <v>5220</v>
      </c>
      <c r="E73" s="1">
        <f>SUM(D73,420)</f>
        <v>5640</v>
      </c>
      <c r="F73" s="1">
        <f t="shared" ref="F73:AH73" si="71">SUM(E73,420)</f>
        <v>6060</v>
      </c>
      <c r="G73" s="1">
        <f t="shared" si="71"/>
        <v>6480</v>
      </c>
      <c r="H73" s="1">
        <f t="shared" si="71"/>
        <v>6900</v>
      </c>
      <c r="I73" s="1">
        <f t="shared" si="71"/>
        <v>7320</v>
      </c>
      <c r="J73" s="1">
        <f t="shared" si="71"/>
        <v>7740</v>
      </c>
      <c r="K73" s="1">
        <f t="shared" si="71"/>
        <v>8160</v>
      </c>
      <c r="L73" s="1">
        <f t="shared" si="71"/>
        <v>8580</v>
      </c>
      <c r="M73" s="1">
        <f t="shared" si="71"/>
        <v>9000</v>
      </c>
      <c r="N73" s="1">
        <f t="shared" si="71"/>
        <v>9420</v>
      </c>
      <c r="O73" s="1">
        <f t="shared" si="71"/>
        <v>9840</v>
      </c>
      <c r="P73" s="1">
        <f t="shared" si="71"/>
        <v>10260</v>
      </c>
      <c r="Q73" s="1">
        <f t="shared" si="71"/>
        <v>10680</v>
      </c>
      <c r="R73" s="1">
        <f t="shared" si="71"/>
        <v>11100</v>
      </c>
      <c r="S73" s="1">
        <f t="shared" si="71"/>
        <v>11520</v>
      </c>
      <c r="T73" s="1">
        <f t="shared" si="71"/>
        <v>11940</v>
      </c>
      <c r="U73" s="1">
        <f t="shared" si="71"/>
        <v>12360</v>
      </c>
      <c r="V73" s="1">
        <f t="shared" si="71"/>
        <v>12780</v>
      </c>
      <c r="W73" s="1">
        <f t="shared" si="71"/>
        <v>13200</v>
      </c>
      <c r="X73" s="1">
        <f t="shared" si="71"/>
        <v>13620</v>
      </c>
      <c r="Y73" s="1">
        <f t="shared" si="71"/>
        <v>14040</v>
      </c>
      <c r="Z73" s="1">
        <f t="shared" si="71"/>
        <v>14460</v>
      </c>
      <c r="AA73" s="1">
        <f t="shared" si="71"/>
        <v>14880</v>
      </c>
      <c r="AB73" s="1">
        <f t="shared" si="71"/>
        <v>15300</v>
      </c>
      <c r="AC73" s="1">
        <f t="shared" si="71"/>
        <v>15720</v>
      </c>
      <c r="AD73" s="1">
        <f t="shared" si="71"/>
        <v>16140</v>
      </c>
      <c r="AE73" s="1">
        <f t="shared" si="71"/>
        <v>16560</v>
      </c>
      <c r="AF73" s="1">
        <f t="shared" si="71"/>
        <v>16980</v>
      </c>
      <c r="AG73" s="1">
        <f t="shared" si="71"/>
        <v>17400</v>
      </c>
      <c r="AH73" s="1">
        <f t="shared" si="71"/>
        <v>17820</v>
      </c>
    </row>
    <row r="74" spans="1:34" ht="12.75" customHeight="1" x14ac:dyDescent="0.25">
      <c r="A74" s="37"/>
      <c r="B74" s="1">
        <v>2011</v>
      </c>
      <c r="C74" s="1">
        <v>700</v>
      </c>
      <c r="D74" s="1">
        <v>8500</v>
      </c>
      <c r="E74" s="1">
        <f>SUM(D74,700)</f>
        <v>9200</v>
      </c>
      <c r="F74" s="1">
        <f t="shared" ref="F74:AH74" si="72">SUM(E74,700)</f>
        <v>9900</v>
      </c>
      <c r="G74" s="1">
        <f t="shared" si="72"/>
        <v>10600</v>
      </c>
      <c r="H74" s="1">
        <f t="shared" si="72"/>
        <v>11300</v>
      </c>
      <c r="I74" s="1">
        <f t="shared" si="72"/>
        <v>12000</v>
      </c>
      <c r="J74" s="1">
        <f t="shared" si="72"/>
        <v>12700</v>
      </c>
      <c r="K74" s="1">
        <f t="shared" si="72"/>
        <v>13400</v>
      </c>
      <c r="L74" s="1">
        <f t="shared" si="72"/>
        <v>14100</v>
      </c>
      <c r="M74" s="1">
        <f t="shared" si="72"/>
        <v>14800</v>
      </c>
      <c r="N74" s="1">
        <f t="shared" si="72"/>
        <v>15500</v>
      </c>
      <c r="O74" s="1">
        <f t="shared" si="72"/>
        <v>16200</v>
      </c>
      <c r="P74" s="1">
        <f t="shared" si="72"/>
        <v>16900</v>
      </c>
      <c r="Q74" s="1">
        <f t="shared" si="72"/>
        <v>17600</v>
      </c>
      <c r="R74" s="1">
        <f t="shared" si="72"/>
        <v>18300</v>
      </c>
      <c r="S74" s="1">
        <f t="shared" si="72"/>
        <v>19000</v>
      </c>
      <c r="T74" s="1">
        <f t="shared" si="72"/>
        <v>19700</v>
      </c>
      <c r="U74" s="1">
        <f t="shared" si="72"/>
        <v>20400</v>
      </c>
      <c r="V74" s="1">
        <f t="shared" si="72"/>
        <v>21100</v>
      </c>
      <c r="W74" s="1">
        <f t="shared" si="72"/>
        <v>21800</v>
      </c>
      <c r="X74" s="1">
        <f t="shared" si="72"/>
        <v>22500</v>
      </c>
      <c r="Y74" s="1">
        <f t="shared" si="72"/>
        <v>23200</v>
      </c>
      <c r="Z74" s="1">
        <f t="shared" si="72"/>
        <v>23900</v>
      </c>
      <c r="AA74" s="1">
        <f t="shared" si="72"/>
        <v>24600</v>
      </c>
      <c r="AB74" s="1">
        <f t="shared" si="72"/>
        <v>25300</v>
      </c>
      <c r="AC74" s="1">
        <f t="shared" si="72"/>
        <v>26000</v>
      </c>
      <c r="AD74" s="1">
        <f t="shared" si="72"/>
        <v>26700</v>
      </c>
      <c r="AE74" s="1">
        <f t="shared" si="72"/>
        <v>27400</v>
      </c>
      <c r="AF74" s="1">
        <f t="shared" si="72"/>
        <v>28100</v>
      </c>
      <c r="AG74" s="1">
        <f t="shared" si="72"/>
        <v>28800</v>
      </c>
      <c r="AH74" s="1">
        <f t="shared" si="72"/>
        <v>29500</v>
      </c>
    </row>
    <row r="75" spans="1:34" ht="12.75" customHeight="1" x14ac:dyDescent="0.25">
      <c r="A75" s="37"/>
      <c r="B75" s="1">
        <v>2015</v>
      </c>
      <c r="C75" s="1">
        <v>905</v>
      </c>
      <c r="D75" s="1">
        <v>10985</v>
      </c>
      <c r="E75" s="1">
        <f>SUM(D75,905)</f>
        <v>11890</v>
      </c>
      <c r="F75" s="1">
        <f t="shared" ref="F75:AH75" si="73">SUM(E75,905)</f>
        <v>12795</v>
      </c>
      <c r="G75" s="1">
        <f t="shared" si="73"/>
        <v>13700</v>
      </c>
      <c r="H75" s="1">
        <f t="shared" si="73"/>
        <v>14605</v>
      </c>
      <c r="I75" s="1">
        <f t="shared" si="73"/>
        <v>15510</v>
      </c>
      <c r="J75" s="1">
        <f t="shared" si="73"/>
        <v>16415</v>
      </c>
      <c r="K75" s="1">
        <f t="shared" si="73"/>
        <v>17320</v>
      </c>
      <c r="L75" s="1">
        <f t="shared" si="73"/>
        <v>18225</v>
      </c>
      <c r="M75" s="1">
        <f t="shared" si="73"/>
        <v>19130</v>
      </c>
      <c r="N75" s="1">
        <f t="shared" si="73"/>
        <v>20035</v>
      </c>
      <c r="O75" s="1">
        <f t="shared" si="73"/>
        <v>20940</v>
      </c>
      <c r="P75" s="1">
        <f t="shared" si="73"/>
        <v>21845</v>
      </c>
      <c r="Q75" s="1">
        <f t="shared" si="73"/>
        <v>22750</v>
      </c>
      <c r="R75" s="1">
        <f t="shared" si="73"/>
        <v>23655</v>
      </c>
      <c r="S75" s="1">
        <f t="shared" si="73"/>
        <v>24560</v>
      </c>
      <c r="T75" s="1">
        <f t="shared" si="73"/>
        <v>25465</v>
      </c>
      <c r="U75" s="1">
        <f t="shared" si="73"/>
        <v>26370</v>
      </c>
      <c r="V75" s="1">
        <f t="shared" si="73"/>
        <v>27275</v>
      </c>
      <c r="W75" s="1">
        <f t="shared" si="73"/>
        <v>28180</v>
      </c>
      <c r="X75" s="1">
        <f t="shared" si="73"/>
        <v>29085</v>
      </c>
      <c r="Y75" s="1">
        <f t="shared" si="73"/>
        <v>29990</v>
      </c>
      <c r="Z75" s="1">
        <f t="shared" si="73"/>
        <v>30895</v>
      </c>
      <c r="AA75" s="1">
        <f t="shared" si="73"/>
        <v>31800</v>
      </c>
      <c r="AB75" s="1">
        <f t="shared" si="73"/>
        <v>32705</v>
      </c>
      <c r="AC75" s="1">
        <f t="shared" si="73"/>
        <v>33610</v>
      </c>
      <c r="AD75" s="1">
        <f t="shared" si="73"/>
        <v>34515</v>
      </c>
      <c r="AE75" s="1">
        <f t="shared" si="73"/>
        <v>35420</v>
      </c>
      <c r="AF75" s="1">
        <f t="shared" si="73"/>
        <v>36325</v>
      </c>
      <c r="AG75" s="1">
        <f t="shared" si="73"/>
        <v>37230</v>
      </c>
      <c r="AH75" s="1">
        <f t="shared" si="73"/>
        <v>38135</v>
      </c>
    </row>
    <row r="76" spans="1:34" ht="12.75" customHeight="1" x14ac:dyDescent="0.25">
      <c r="A76" s="37"/>
      <c r="B76" s="1">
        <v>2016</v>
      </c>
      <c r="C76" s="1">
        <v>1120</v>
      </c>
      <c r="D76" s="1">
        <v>13510</v>
      </c>
      <c r="E76" s="1">
        <f>SUM(D76,1120)</f>
        <v>14630</v>
      </c>
      <c r="F76" s="1">
        <f t="shared" ref="F76:AH76" si="74">SUM(E76,1120)</f>
        <v>15750</v>
      </c>
      <c r="G76" s="1">
        <f t="shared" si="74"/>
        <v>16870</v>
      </c>
      <c r="H76" s="1">
        <f t="shared" si="74"/>
        <v>17990</v>
      </c>
      <c r="I76" s="1">
        <f t="shared" si="74"/>
        <v>19110</v>
      </c>
      <c r="J76" s="1">
        <f t="shared" si="74"/>
        <v>20230</v>
      </c>
      <c r="K76" s="1">
        <f t="shared" si="74"/>
        <v>21350</v>
      </c>
      <c r="L76" s="1">
        <f t="shared" si="74"/>
        <v>22470</v>
      </c>
      <c r="M76" s="1">
        <f t="shared" si="74"/>
        <v>23590</v>
      </c>
      <c r="N76" s="1">
        <f t="shared" si="74"/>
        <v>24710</v>
      </c>
      <c r="O76" s="1">
        <f t="shared" si="74"/>
        <v>25830</v>
      </c>
      <c r="P76" s="1">
        <f t="shared" si="74"/>
        <v>26950</v>
      </c>
      <c r="Q76" s="1">
        <f t="shared" si="74"/>
        <v>28070</v>
      </c>
      <c r="R76" s="1">
        <f t="shared" si="74"/>
        <v>29190</v>
      </c>
      <c r="S76" s="1">
        <f t="shared" si="74"/>
        <v>30310</v>
      </c>
      <c r="T76" s="1">
        <f t="shared" si="74"/>
        <v>31430</v>
      </c>
      <c r="U76" s="1">
        <f t="shared" si="74"/>
        <v>32550</v>
      </c>
      <c r="V76" s="1">
        <f t="shared" si="74"/>
        <v>33670</v>
      </c>
      <c r="W76" s="1">
        <f t="shared" si="74"/>
        <v>34790</v>
      </c>
      <c r="X76" s="1">
        <f t="shared" si="74"/>
        <v>35910</v>
      </c>
      <c r="Y76" s="1">
        <f t="shared" si="74"/>
        <v>37030</v>
      </c>
      <c r="Z76" s="1">
        <f t="shared" si="74"/>
        <v>38150</v>
      </c>
      <c r="AA76" s="1">
        <f t="shared" si="74"/>
        <v>39270</v>
      </c>
      <c r="AB76" s="1">
        <f t="shared" si="74"/>
        <v>40390</v>
      </c>
      <c r="AC76" s="1">
        <f t="shared" si="74"/>
        <v>41510</v>
      </c>
      <c r="AD76" s="1">
        <f t="shared" si="74"/>
        <v>42630</v>
      </c>
      <c r="AE76" s="1">
        <f t="shared" si="74"/>
        <v>43750</v>
      </c>
      <c r="AF76" s="1">
        <f t="shared" si="74"/>
        <v>44870</v>
      </c>
      <c r="AG76" s="1">
        <f t="shared" si="74"/>
        <v>45990</v>
      </c>
      <c r="AH76" s="1">
        <f t="shared" si="74"/>
        <v>47110</v>
      </c>
    </row>
    <row r="77" spans="1:34" s="6" customFormat="1" ht="12.75" customHeight="1" thickBot="1" x14ac:dyDescent="0.3">
      <c r="A77" s="14"/>
      <c r="B77" s="15">
        <v>2017</v>
      </c>
      <c r="C77" s="15">
        <v>1330</v>
      </c>
      <c r="D77" s="15">
        <v>16120</v>
      </c>
      <c r="E77" s="15">
        <f>SUM(D77,1330)</f>
        <v>17450</v>
      </c>
      <c r="F77" s="15">
        <f t="shared" ref="F77:AH77" si="75">SUM(E77,1330)</f>
        <v>18780</v>
      </c>
      <c r="G77" s="15">
        <f t="shared" si="75"/>
        <v>20110</v>
      </c>
      <c r="H77" s="15">
        <f t="shared" si="75"/>
        <v>21440</v>
      </c>
      <c r="I77" s="15">
        <f t="shared" si="75"/>
        <v>22770</v>
      </c>
      <c r="J77" s="15">
        <f t="shared" si="75"/>
        <v>24100</v>
      </c>
      <c r="K77" s="15">
        <f t="shared" si="75"/>
        <v>25430</v>
      </c>
      <c r="L77" s="15">
        <f t="shared" si="75"/>
        <v>26760</v>
      </c>
      <c r="M77" s="15">
        <f t="shared" si="75"/>
        <v>28090</v>
      </c>
      <c r="N77" s="15">
        <f t="shared" si="75"/>
        <v>29420</v>
      </c>
      <c r="O77" s="15">
        <f t="shared" si="75"/>
        <v>30750</v>
      </c>
      <c r="P77" s="15">
        <f t="shared" si="75"/>
        <v>32080</v>
      </c>
      <c r="Q77" s="15">
        <f t="shared" si="75"/>
        <v>33410</v>
      </c>
      <c r="R77" s="15">
        <f t="shared" si="75"/>
        <v>34740</v>
      </c>
      <c r="S77" s="15">
        <f t="shared" si="75"/>
        <v>36070</v>
      </c>
      <c r="T77" s="15">
        <f t="shared" si="75"/>
        <v>37400</v>
      </c>
      <c r="U77" s="15">
        <f t="shared" si="75"/>
        <v>38730</v>
      </c>
      <c r="V77" s="15">
        <f t="shared" si="75"/>
        <v>40060</v>
      </c>
      <c r="W77" s="15">
        <f t="shared" si="75"/>
        <v>41390</v>
      </c>
      <c r="X77" s="15">
        <f t="shared" si="75"/>
        <v>42720</v>
      </c>
      <c r="Y77" s="15">
        <f t="shared" si="75"/>
        <v>44050</v>
      </c>
      <c r="Z77" s="15">
        <f t="shared" si="75"/>
        <v>45380</v>
      </c>
      <c r="AA77" s="15">
        <f t="shared" si="75"/>
        <v>46710</v>
      </c>
      <c r="AB77" s="15">
        <f t="shared" si="75"/>
        <v>48040</v>
      </c>
      <c r="AC77" s="15">
        <f t="shared" si="75"/>
        <v>49370</v>
      </c>
      <c r="AD77" s="15">
        <f t="shared" si="75"/>
        <v>50700</v>
      </c>
      <c r="AE77" s="15">
        <f t="shared" si="75"/>
        <v>52030</v>
      </c>
      <c r="AF77" s="15">
        <f t="shared" si="75"/>
        <v>53360</v>
      </c>
      <c r="AG77" s="15">
        <f t="shared" si="75"/>
        <v>54690</v>
      </c>
      <c r="AH77" s="15">
        <f t="shared" si="75"/>
        <v>56020</v>
      </c>
    </row>
    <row r="78" spans="1:34" ht="12.75" customHeight="1" x14ac:dyDescent="0.25">
      <c r="A78" s="37">
        <v>16</v>
      </c>
      <c r="B78" s="1">
        <v>2008</v>
      </c>
      <c r="C78" s="1">
        <v>470</v>
      </c>
      <c r="D78" s="1">
        <v>6060</v>
      </c>
      <c r="E78" s="1">
        <f>SUM(D78,470)</f>
        <v>6530</v>
      </c>
      <c r="F78" s="1">
        <f t="shared" ref="F78:AH78" si="76">SUM(E78,470)</f>
        <v>7000</v>
      </c>
      <c r="G78" s="1">
        <f t="shared" si="76"/>
        <v>7470</v>
      </c>
      <c r="H78" s="1">
        <f t="shared" si="76"/>
        <v>7940</v>
      </c>
      <c r="I78" s="1">
        <f t="shared" si="76"/>
        <v>8410</v>
      </c>
      <c r="J78" s="1">
        <f t="shared" si="76"/>
        <v>8880</v>
      </c>
      <c r="K78" s="1">
        <f t="shared" si="76"/>
        <v>9350</v>
      </c>
      <c r="L78" s="1">
        <f t="shared" si="76"/>
        <v>9820</v>
      </c>
      <c r="M78" s="1">
        <f t="shared" si="76"/>
        <v>10290</v>
      </c>
      <c r="N78" s="1">
        <f t="shared" si="76"/>
        <v>10760</v>
      </c>
      <c r="O78" s="1">
        <f t="shared" si="76"/>
        <v>11230</v>
      </c>
      <c r="P78" s="1">
        <f t="shared" si="76"/>
        <v>11700</v>
      </c>
      <c r="Q78" s="1">
        <f t="shared" si="76"/>
        <v>12170</v>
      </c>
      <c r="R78" s="1">
        <f t="shared" si="76"/>
        <v>12640</v>
      </c>
      <c r="S78" s="1">
        <f t="shared" si="76"/>
        <v>13110</v>
      </c>
      <c r="T78" s="1">
        <f t="shared" si="76"/>
        <v>13580</v>
      </c>
      <c r="U78" s="1">
        <f t="shared" si="76"/>
        <v>14050</v>
      </c>
      <c r="V78" s="1">
        <f t="shared" si="76"/>
        <v>14520</v>
      </c>
      <c r="W78" s="1">
        <f t="shared" si="76"/>
        <v>14990</v>
      </c>
      <c r="X78" s="1">
        <f t="shared" si="76"/>
        <v>15460</v>
      </c>
      <c r="Y78" s="1">
        <f t="shared" si="76"/>
        <v>15930</v>
      </c>
      <c r="Z78" s="1">
        <f t="shared" si="76"/>
        <v>16400</v>
      </c>
      <c r="AA78" s="1">
        <f t="shared" si="76"/>
        <v>16870</v>
      </c>
      <c r="AB78" s="1">
        <f t="shared" si="76"/>
        <v>17340</v>
      </c>
      <c r="AC78" s="1">
        <f t="shared" si="76"/>
        <v>17810</v>
      </c>
      <c r="AD78" s="1">
        <f t="shared" si="76"/>
        <v>18280</v>
      </c>
      <c r="AE78" s="1">
        <f t="shared" si="76"/>
        <v>18750</v>
      </c>
      <c r="AF78" s="1">
        <f t="shared" si="76"/>
        <v>19220</v>
      </c>
      <c r="AG78" s="1">
        <f t="shared" si="76"/>
        <v>19690</v>
      </c>
      <c r="AH78" s="1">
        <f t="shared" si="76"/>
        <v>20160</v>
      </c>
    </row>
    <row r="79" spans="1:34" ht="12.75" customHeight="1" x14ac:dyDescent="0.25">
      <c r="A79" s="37"/>
      <c r="B79" s="1">
        <v>2011</v>
      </c>
      <c r="C79" s="1">
        <v>800</v>
      </c>
      <c r="D79" s="1">
        <v>10000</v>
      </c>
      <c r="E79" s="1">
        <f>SUM(D79,800)</f>
        <v>10800</v>
      </c>
      <c r="F79" s="1">
        <f t="shared" ref="F79:AH79" si="77">SUM(E79,800)</f>
        <v>11600</v>
      </c>
      <c r="G79" s="1">
        <f t="shared" si="77"/>
        <v>12400</v>
      </c>
      <c r="H79" s="1">
        <f t="shared" si="77"/>
        <v>13200</v>
      </c>
      <c r="I79" s="1">
        <f t="shared" si="77"/>
        <v>14000</v>
      </c>
      <c r="J79" s="1">
        <f t="shared" si="77"/>
        <v>14800</v>
      </c>
      <c r="K79" s="1">
        <f t="shared" si="77"/>
        <v>15600</v>
      </c>
      <c r="L79" s="1">
        <f t="shared" si="77"/>
        <v>16400</v>
      </c>
      <c r="M79" s="1">
        <f t="shared" si="77"/>
        <v>17200</v>
      </c>
      <c r="N79" s="1">
        <f t="shared" si="77"/>
        <v>18000</v>
      </c>
      <c r="O79" s="1">
        <f t="shared" si="77"/>
        <v>18800</v>
      </c>
      <c r="P79" s="1">
        <f t="shared" si="77"/>
        <v>19600</v>
      </c>
      <c r="Q79" s="1">
        <f t="shared" si="77"/>
        <v>20400</v>
      </c>
      <c r="R79" s="1">
        <f t="shared" si="77"/>
        <v>21200</v>
      </c>
      <c r="S79" s="1">
        <f t="shared" si="77"/>
        <v>22000</v>
      </c>
      <c r="T79" s="1">
        <f t="shared" si="77"/>
        <v>22800</v>
      </c>
      <c r="U79" s="1">
        <f t="shared" si="77"/>
        <v>23600</v>
      </c>
      <c r="V79" s="1">
        <f t="shared" si="77"/>
        <v>24400</v>
      </c>
      <c r="W79" s="1">
        <f t="shared" si="77"/>
        <v>25200</v>
      </c>
      <c r="X79" s="1">
        <f t="shared" si="77"/>
        <v>26000</v>
      </c>
      <c r="Y79" s="1">
        <f t="shared" si="77"/>
        <v>26800</v>
      </c>
      <c r="Z79" s="1">
        <f t="shared" si="77"/>
        <v>27600</v>
      </c>
      <c r="AA79" s="1">
        <f t="shared" si="77"/>
        <v>28400</v>
      </c>
      <c r="AB79" s="1">
        <f t="shared" si="77"/>
        <v>29200</v>
      </c>
      <c r="AC79" s="1">
        <f t="shared" si="77"/>
        <v>30000</v>
      </c>
      <c r="AD79" s="1">
        <f t="shared" si="77"/>
        <v>30800</v>
      </c>
      <c r="AE79" s="1">
        <f t="shared" si="77"/>
        <v>31600</v>
      </c>
      <c r="AF79" s="1">
        <f t="shared" si="77"/>
        <v>32400</v>
      </c>
      <c r="AG79" s="1">
        <f t="shared" si="77"/>
        <v>33200</v>
      </c>
      <c r="AH79" s="1">
        <f t="shared" si="77"/>
        <v>34000</v>
      </c>
    </row>
    <row r="80" spans="1:34" ht="12.75" customHeight="1" x14ac:dyDescent="0.25">
      <c r="A80" s="37"/>
      <c r="B80" s="1">
        <v>2015</v>
      </c>
      <c r="C80" s="1">
        <v>1035</v>
      </c>
      <c r="D80" s="1">
        <v>12910</v>
      </c>
      <c r="E80" s="1">
        <f>SUM(D80,1035)</f>
        <v>13945</v>
      </c>
      <c r="F80" s="1">
        <f t="shared" ref="F80:AH80" si="78">SUM(E80,1035)</f>
        <v>14980</v>
      </c>
      <c r="G80" s="1">
        <f t="shared" si="78"/>
        <v>16015</v>
      </c>
      <c r="H80" s="1">
        <f t="shared" si="78"/>
        <v>17050</v>
      </c>
      <c r="I80" s="1">
        <f t="shared" si="78"/>
        <v>18085</v>
      </c>
      <c r="J80" s="1">
        <f t="shared" si="78"/>
        <v>19120</v>
      </c>
      <c r="K80" s="1">
        <f t="shared" si="78"/>
        <v>20155</v>
      </c>
      <c r="L80" s="1">
        <f t="shared" si="78"/>
        <v>21190</v>
      </c>
      <c r="M80" s="1">
        <f t="shared" si="78"/>
        <v>22225</v>
      </c>
      <c r="N80" s="1">
        <f t="shared" si="78"/>
        <v>23260</v>
      </c>
      <c r="O80" s="1">
        <f t="shared" si="78"/>
        <v>24295</v>
      </c>
      <c r="P80" s="1">
        <f t="shared" si="78"/>
        <v>25330</v>
      </c>
      <c r="Q80" s="1">
        <f t="shared" si="78"/>
        <v>26365</v>
      </c>
      <c r="R80" s="1">
        <f t="shared" si="78"/>
        <v>27400</v>
      </c>
      <c r="S80" s="1">
        <f t="shared" si="78"/>
        <v>28435</v>
      </c>
      <c r="T80" s="1">
        <f t="shared" si="78"/>
        <v>29470</v>
      </c>
      <c r="U80" s="1">
        <f t="shared" si="78"/>
        <v>30505</v>
      </c>
      <c r="V80" s="1">
        <f t="shared" si="78"/>
        <v>31540</v>
      </c>
      <c r="W80" s="1">
        <f t="shared" si="78"/>
        <v>32575</v>
      </c>
      <c r="X80" s="1">
        <f t="shared" si="78"/>
        <v>33610</v>
      </c>
      <c r="Y80" s="1">
        <f t="shared" si="78"/>
        <v>34645</v>
      </c>
      <c r="Z80" s="1">
        <f t="shared" si="78"/>
        <v>35680</v>
      </c>
      <c r="AA80" s="1">
        <f t="shared" si="78"/>
        <v>36715</v>
      </c>
      <c r="AB80" s="1">
        <f t="shared" si="78"/>
        <v>37750</v>
      </c>
      <c r="AC80" s="1">
        <f t="shared" si="78"/>
        <v>38785</v>
      </c>
      <c r="AD80" s="1">
        <f t="shared" si="78"/>
        <v>39820</v>
      </c>
      <c r="AE80" s="1">
        <f t="shared" si="78"/>
        <v>40855</v>
      </c>
      <c r="AF80" s="1">
        <f t="shared" si="78"/>
        <v>41890</v>
      </c>
      <c r="AG80" s="1">
        <f t="shared" si="78"/>
        <v>42925</v>
      </c>
      <c r="AH80" s="1">
        <f t="shared" si="78"/>
        <v>43960</v>
      </c>
    </row>
    <row r="81" spans="1:34" ht="12.75" customHeight="1" x14ac:dyDescent="0.25">
      <c r="A81" s="37"/>
      <c r="B81" s="1">
        <v>2016</v>
      </c>
      <c r="C81" s="1">
        <v>1280</v>
      </c>
      <c r="D81" s="1">
        <v>15880</v>
      </c>
      <c r="E81" s="1">
        <f>SUM(D81,1280)</f>
        <v>17160</v>
      </c>
      <c r="F81" s="1">
        <f t="shared" ref="F81:AH81" si="79">SUM(E81,1280)</f>
        <v>18440</v>
      </c>
      <c r="G81" s="1">
        <f t="shared" si="79"/>
        <v>19720</v>
      </c>
      <c r="H81" s="1">
        <f t="shared" si="79"/>
        <v>21000</v>
      </c>
      <c r="I81" s="1">
        <f t="shared" si="79"/>
        <v>22280</v>
      </c>
      <c r="J81" s="1">
        <f t="shared" si="79"/>
        <v>23560</v>
      </c>
      <c r="K81" s="1">
        <f t="shared" si="79"/>
        <v>24840</v>
      </c>
      <c r="L81" s="1">
        <f t="shared" si="79"/>
        <v>26120</v>
      </c>
      <c r="M81" s="1">
        <f t="shared" si="79"/>
        <v>27400</v>
      </c>
      <c r="N81" s="1">
        <f t="shared" si="79"/>
        <v>28680</v>
      </c>
      <c r="O81" s="1">
        <f t="shared" si="79"/>
        <v>29960</v>
      </c>
      <c r="P81" s="1">
        <f t="shared" si="79"/>
        <v>31240</v>
      </c>
      <c r="Q81" s="1">
        <f t="shared" si="79"/>
        <v>32520</v>
      </c>
      <c r="R81" s="1">
        <f t="shared" si="79"/>
        <v>33800</v>
      </c>
      <c r="S81" s="1">
        <f t="shared" si="79"/>
        <v>35080</v>
      </c>
      <c r="T81" s="1">
        <f t="shared" si="79"/>
        <v>36360</v>
      </c>
      <c r="U81" s="1">
        <f t="shared" si="79"/>
        <v>37640</v>
      </c>
      <c r="V81" s="1">
        <f t="shared" si="79"/>
        <v>38920</v>
      </c>
      <c r="W81" s="1">
        <f t="shared" si="79"/>
        <v>40200</v>
      </c>
      <c r="X81" s="1">
        <f t="shared" si="79"/>
        <v>41480</v>
      </c>
      <c r="Y81" s="1">
        <f t="shared" si="79"/>
        <v>42760</v>
      </c>
      <c r="Z81" s="1">
        <f t="shared" si="79"/>
        <v>44040</v>
      </c>
      <c r="AA81" s="1">
        <f t="shared" si="79"/>
        <v>45320</v>
      </c>
      <c r="AB81" s="1">
        <f t="shared" si="79"/>
        <v>46600</v>
      </c>
      <c r="AC81" s="1">
        <f t="shared" si="79"/>
        <v>47880</v>
      </c>
      <c r="AD81" s="1">
        <f t="shared" si="79"/>
        <v>49160</v>
      </c>
      <c r="AE81" s="1">
        <f t="shared" si="79"/>
        <v>50440</v>
      </c>
      <c r="AF81" s="1">
        <f t="shared" si="79"/>
        <v>51720</v>
      </c>
      <c r="AG81" s="1">
        <f t="shared" si="79"/>
        <v>53000</v>
      </c>
      <c r="AH81" s="1">
        <f t="shared" si="79"/>
        <v>54280</v>
      </c>
    </row>
    <row r="82" spans="1:34" s="6" customFormat="1" ht="12.75" customHeight="1" thickBot="1" x14ac:dyDescent="0.3">
      <c r="A82" s="14"/>
      <c r="B82" s="15">
        <v>2017</v>
      </c>
      <c r="C82" s="15">
        <v>1520</v>
      </c>
      <c r="D82" s="15">
        <v>18910</v>
      </c>
      <c r="E82" s="15">
        <f>SUM(D82,1520)</f>
        <v>20430</v>
      </c>
      <c r="F82" s="15">
        <f t="shared" ref="F82:AH82" si="80">SUM(E82,1520)</f>
        <v>21950</v>
      </c>
      <c r="G82" s="15">
        <f t="shared" si="80"/>
        <v>23470</v>
      </c>
      <c r="H82" s="15">
        <f t="shared" si="80"/>
        <v>24990</v>
      </c>
      <c r="I82" s="15">
        <f t="shared" si="80"/>
        <v>26510</v>
      </c>
      <c r="J82" s="15">
        <f t="shared" si="80"/>
        <v>28030</v>
      </c>
      <c r="K82" s="15">
        <f t="shared" si="80"/>
        <v>29550</v>
      </c>
      <c r="L82" s="15">
        <f t="shared" si="80"/>
        <v>31070</v>
      </c>
      <c r="M82" s="15">
        <f t="shared" si="80"/>
        <v>32590</v>
      </c>
      <c r="N82" s="15">
        <f t="shared" si="80"/>
        <v>34110</v>
      </c>
      <c r="O82" s="15">
        <f t="shared" si="80"/>
        <v>35630</v>
      </c>
      <c r="P82" s="15">
        <f t="shared" si="80"/>
        <v>37150</v>
      </c>
      <c r="Q82" s="15">
        <f t="shared" si="80"/>
        <v>38670</v>
      </c>
      <c r="R82" s="15">
        <f t="shared" si="80"/>
        <v>40190</v>
      </c>
      <c r="S82" s="15">
        <f t="shared" si="80"/>
        <v>41710</v>
      </c>
      <c r="T82" s="15">
        <f t="shared" si="80"/>
        <v>43230</v>
      </c>
      <c r="U82" s="15">
        <f t="shared" si="80"/>
        <v>44750</v>
      </c>
      <c r="V82" s="15">
        <f t="shared" si="80"/>
        <v>46270</v>
      </c>
      <c r="W82" s="15">
        <f t="shared" si="80"/>
        <v>47790</v>
      </c>
      <c r="X82" s="15">
        <f t="shared" si="80"/>
        <v>49310</v>
      </c>
      <c r="Y82" s="15">
        <f t="shared" si="80"/>
        <v>50830</v>
      </c>
      <c r="Z82" s="15">
        <f t="shared" si="80"/>
        <v>52350</v>
      </c>
      <c r="AA82" s="15">
        <f t="shared" si="80"/>
        <v>53870</v>
      </c>
      <c r="AB82" s="15">
        <f t="shared" si="80"/>
        <v>55390</v>
      </c>
      <c r="AC82" s="15">
        <f t="shared" si="80"/>
        <v>56910</v>
      </c>
      <c r="AD82" s="15">
        <f t="shared" si="80"/>
        <v>58430</v>
      </c>
      <c r="AE82" s="15">
        <f t="shared" si="80"/>
        <v>59950</v>
      </c>
      <c r="AF82" s="15">
        <f t="shared" si="80"/>
        <v>61470</v>
      </c>
      <c r="AG82" s="15">
        <f t="shared" si="80"/>
        <v>62990</v>
      </c>
      <c r="AH82" s="15">
        <f t="shared" si="80"/>
        <v>64510</v>
      </c>
    </row>
    <row r="83" spans="1:34" ht="12.75" customHeight="1" x14ac:dyDescent="0.25">
      <c r="A83" s="37">
        <v>17</v>
      </c>
      <c r="B83" s="1">
        <v>2008</v>
      </c>
      <c r="C83" s="1">
        <v>740</v>
      </c>
      <c r="D83" s="1">
        <v>9850</v>
      </c>
      <c r="E83" s="1">
        <f>SUM(D83,740)</f>
        <v>10590</v>
      </c>
      <c r="F83" s="1">
        <f t="shared" ref="F83:X83" si="81">SUM(E83,740)</f>
        <v>11330</v>
      </c>
      <c r="G83" s="1">
        <f t="shared" si="81"/>
        <v>12070</v>
      </c>
      <c r="H83" s="1">
        <f t="shared" si="81"/>
        <v>12810</v>
      </c>
      <c r="I83" s="1">
        <f t="shared" si="81"/>
        <v>13550</v>
      </c>
      <c r="J83" s="1">
        <f t="shared" si="81"/>
        <v>14290</v>
      </c>
      <c r="K83" s="1">
        <f t="shared" si="81"/>
        <v>15030</v>
      </c>
      <c r="L83" s="1">
        <f t="shared" si="81"/>
        <v>15770</v>
      </c>
      <c r="M83" s="1">
        <f t="shared" si="81"/>
        <v>16510</v>
      </c>
      <c r="N83" s="1">
        <f t="shared" si="81"/>
        <v>17250</v>
      </c>
      <c r="O83" s="1">
        <f t="shared" si="81"/>
        <v>17990</v>
      </c>
      <c r="P83" s="1">
        <f t="shared" si="81"/>
        <v>18730</v>
      </c>
      <c r="Q83" s="1">
        <f t="shared" si="81"/>
        <v>19470</v>
      </c>
      <c r="R83" s="1">
        <f t="shared" si="81"/>
        <v>20210</v>
      </c>
      <c r="S83" s="1">
        <f t="shared" si="81"/>
        <v>20950</v>
      </c>
      <c r="T83" s="1">
        <f t="shared" si="81"/>
        <v>21690</v>
      </c>
      <c r="U83" s="1">
        <f t="shared" si="81"/>
        <v>22430</v>
      </c>
      <c r="V83" s="1">
        <f t="shared" si="81"/>
        <v>23170</v>
      </c>
      <c r="W83" s="1">
        <f t="shared" si="81"/>
        <v>23910</v>
      </c>
      <c r="X83" s="18">
        <f t="shared" si="81"/>
        <v>24650</v>
      </c>
      <c r="Y83" s="6"/>
      <c r="Z83" s="6"/>
      <c r="AA83" s="6"/>
      <c r="AB83" s="6"/>
      <c r="AC83" s="6"/>
      <c r="AD83" s="6"/>
      <c r="AE83" s="6"/>
      <c r="AF83" s="6"/>
      <c r="AG83" s="6"/>
      <c r="AH83" s="6"/>
    </row>
    <row r="84" spans="1:34" ht="12.75" customHeight="1" x14ac:dyDescent="0.25">
      <c r="A84" s="37"/>
      <c r="B84" s="1">
        <v>2011</v>
      </c>
      <c r="C84" s="1">
        <v>1200</v>
      </c>
      <c r="D84" s="1">
        <v>16000</v>
      </c>
      <c r="E84" s="1">
        <f>SUM(D84,1200)</f>
        <v>17200</v>
      </c>
      <c r="F84" s="1">
        <f t="shared" ref="F84:X84" si="82">SUM(E84,1200)</f>
        <v>18400</v>
      </c>
      <c r="G84" s="1">
        <f t="shared" si="82"/>
        <v>19600</v>
      </c>
      <c r="H84" s="1">
        <f t="shared" si="82"/>
        <v>20800</v>
      </c>
      <c r="I84" s="1">
        <f t="shared" si="82"/>
        <v>22000</v>
      </c>
      <c r="J84" s="1">
        <f t="shared" si="82"/>
        <v>23200</v>
      </c>
      <c r="K84" s="1">
        <f t="shared" si="82"/>
        <v>24400</v>
      </c>
      <c r="L84" s="1">
        <f t="shared" si="82"/>
        <v>25600</v>
      </c>
      <c r="M84" s="1">
        <f t="shared" si="82"/>
        <v>26800</v>
      </c>
      <c r="N84" s="1">
        <f t="shared" si="82"/>
        <v>28000</v>
      </c>
      <c r="O84" s="1">
        <f t="shared" si="82"/>
        <v>29200</v>
      </c>
      <c r="P84" s="1">
        <f t="shared" si="82"/>
        <v>30400</v>
      </c>
      <c r="Q84" s="1">
        <f t="shared" si="82"/>
        <v>31600</v>
      </c>
      <c r="R84" s="1">
        <f t="shared" si="82"/>
        <v>32800</v>
      </c>
      <c r="S84" s="1">
        <f t="shared" si="82"/>
        <v>34000</v>
      </c>
      <c r="T84" s="1">
        <f t="shared" si="82"/>
        <v>35200</v>
      </c>
      <c r="U84" s="1">
        <f t="shared" si="82"/>
        <v>36400</v>
      </c>
      <c r="V84" s="1">
        <f t="shared" si="82"/>
        <v>37600</v>
      </c>
      <c r="W84" s="1">
        <f t="shared" si="82"/>
        <v>38800</v>
      </c>
      <c r="X84" s="1">
        <f t="shared" si="82"/>
        <v>40000</v>
      </c>
      <c r="Y84" s="6"/>
      <c r="Z84" s="6"/>
      <c r="AA84" s="6"/>
      <c r="AB84" s="6"/>
      <c r="AC84" s="6"/>
      <c r="AD84" s="6"/>
      <c r="AE84" s="6"/>
      <c r="AF84" s="6"/>
      <c r="AG84" s="6"/>
      <c r="AH84" s="6"/>
    </row>
    <row r="85" spans="1:34" ht="12.75" customHeight="1" x14ac:dyDescent="0.25">
      <c r="A85" s="37"/>
      <c r="B85" s="1">
        <v>2015</v>
      </c>
      <c r="C85" s="1">
        <v>1555</v>
      </c>
      <c r="D85" s="1">
        <v>20680</v>
      </c>
      <c r="E85" s="1">
        <f>SUM(D85,1555)</f>
        <v>22235</v>
      </c>
      <c r="F85" s="1">
        <f t="shared" ref="F85:X85" si="83">SUM(E85,1555)</f>
        <v>23790</v>
      </c>
      <c r="G85" s="1">
        <f t="shared" si="83"/>
        <v>25345</v>
      </c>
      <c r="H85" s="1">
        <f t="shared" si="83"/>
        <v>26900</v>
      </c>
      <c r="I85" s="1">
        <f t="shared" si="83"/>
        <v>28455</v>
      </c>
      <c r="J85" s="1">
        <f t="shared" si="83"/>
        <v>30010</v>
      </c>
      <c r="K85" s="1">
        <f t="shared" si="83"/>
        <v>31565</v>
      </c>
      <c r="L85" s="1">
        <f t="shared" si="83"/>
        <v>33120</v>
      </c>
      <c r="M85" s="1">
        <f t="shared" si="83"/>
        <v>34675</v>
      </c>
      <c r="N85" s="1">
        <f t="shared" si="83"/>
        <v>36230</v>
      </c>
      <c r="O85" s="1">
        <f t="shared" si="83"/>
        <v>37785</v>
      </c>
      <c r="P85" s="1">
        <f t="shared" si="83"/>
        <v>39340</v>
      </c>
      <c r="Q85" s="1">
        <f t="shared" si="83"/>
        <v>40895</v>
      </c>
      <c r="R85" s="1">
        <f t="shared" si="83"/>
        <v>42450</v>
      </c>
      <c r="S85" s="1">
        <f t="shared" si="83"/>
        <v>44005</v>
      </c>
      <c r="T85" s="1">
        <f t="shared" si="83"/>
        <v>45560</v>
      </c>
      <c r="U85" s="1">
        <f t="shared" si="83"/>
        <v>47115</v>
      </c>
      <c r="V85" s="1">
        <f t="shared" si="83"/>
        <v>48670</v>
      </c>
      <c r="W85" s="1">
        <f t="shared" si="83"/>
        <v>50225</v>
      </c>
      <c r="X85" s="1">
        <f t="shared" si="83"/>
        <v>51780</v>
      </c>
      <c r="Y85" s="6"/>
      <c r="Z85" s="6"/>
      <c r="AA85" s="6"/>
      <c r="AB85" s="6"/>
      <c r="AC85" s="6"/>
      <c r="AD85" s="6"/>
      <c r="AE85" s="6"/>
      <c r="AF85" s="6"/>
      <c r="AG85" s="6"/>
      <c r="AH85" s="6"/>
    </row>
    <row r="86" spans="1:34" ht="12.75" customHeight="1" x14ac:dyDescent="0.25">
      <c r="A86" s="37"/>
      <c r="B86" s="1">
        <v>2016</v>
      </c>
      <c r="C86" s="1">
        <v>1930</v>
      </c>
      <c r="D86" s="1">
        <v>25440</v>
      </c>
      <c r="E86" s="1">
        <f>SUM(D86,1930)</f>
        <v>27370</v>
      </c>
      <c r="F86" s="1">
        <f t="shared" ref="F86:X86" si="84">SUM(E86,1930)</f>
        <v>29300</v>
      </c>
      <c r="G86" s="1">
        <f t="shared" si="84"/>
        <v>31230</v>
      </c>
      <c r="H86" s="1">
        <f t="shared" si="84"/>
        <v>33160</v>
      </c>
      <c r="I86" s="1">
        <f t="shared" si="84"/>
        <v>35090</v>
      </c>
      <c r="J86" s="1">
        <f t="shared" si="84"/>
        <v>37020</v>
      </c>
      <c r="K86" s="1">
        <f t="shared" si="84"/>
        <v>38950</v>
      </c>
      <c r="L86" s="1">
        <f t="shared" si="84"/>
        <v>40880</v>
      </c>
      <c r="M86" s="1">
        <f t="shared" si="84"/>
        <v>42810</v>
      </c>
      <c r="N86" s="1">
        <f t="shared" si="84"/>
        <v>44740</v>
      </c>
      <c r="O86" s="1">
        <f t="shared" si="84"/>
        <v>46670</v>
      </c>
      <c r="P86" s="1">
        <f t="shared" si="84"/>
        <v>48600</v>
      </c>
      <c r="Q86" s="1">
        <f t="shared" si="84"/>
        <v>50530</v>
      </c>
      <c r="R86" s="1">
        <f t="shared" si="84"/>
        <v>52460</v>
      </c>
      <c r="S86" s="1">
        <f t="shared" si="84"/>
        <v>54390</v>
      </c>
      <c r="T86" s="1">
        <f t="shared" si="84"/>
        <v>56320</v>
      </c>
      <c r="U86" s="1">
        <f t="shared" si="84"/>
        <v>58250</v>
      </c>
      <c r="V86" s="1">
        <f t="shared" si="84"/>
        <v>60180</v>
      </c>
      <c r="W86" s="1">
        <f t="shared" si="84"/>
        <v>62110</v>
      </c>
      <c r="X86" s="1">
        <f t="shared" si="84"/>
        <v>64040</v>
      </c>
      <c r="Y86" s="6"/>
      <c r="Z86" s="6"/>
      <c r="AA86" s="6"/>
      <c r="AB86" s="6"/>
      <c r="AC86" s="6"/>
      <c r="AD86" s="6"/>
      <c r="AE86" s="6"/>
      <c r="AF86" s="6"/>
      <c r="AG86" s="6"/>
      <c r="AH86" s="6"/>
    </row>
    <row r="87" spans="1:34" s="6" customFormat="1" ht="16.5" customHeight="1" thickBot="1" x14ac:dyDescent="0.3">
      <c r="A87" s="14"/>
      <c r="B87" s="15">
        <v>2017</v>
      </c>
      <c r="C87" s="15">
        <v>2300</v>
      </c>
      <c r="D87" s="15">
        <v>30370</v>
      </c>
      <c r="E87" s="15">
        <f>SUM(D87,2300)</f>
        <v>32670</v>
      </c>
      <c r="F87" s="15">
        <f t="shared" ref="F87:X87" si="85">SUM(E87,2300)</f>
        <v>34970</v>
      </c>
      <c r="G87" s="15">
        <f t="shared" si="85"/>
        <v>37270</v>
      </c>
      <c r="H87" s="15">
        <f t="shared" si="85"/>
        <v>39570</v>
      </c>
      <c r="I87" s="15">
        <f t="shared" si="85"/>
        <v>41870</v>
      </c>
      <c r="J87" s="15">
        <f t="shared" si="85"/>
        <v>44170</v>
      </c>
      <c r="K87" s="15">
        <f t="shared" si="85"/>
        <v>46470</v>
      </c>
      <c r="L87" s="15">
        <f t="shared" si="85"/>
        <v>48770</v>
      </c>
      <c r="M87" s="15">
        <f t="shared" si="85"/>
        <v>51070</v>
      </c>
      <c r="N87" s="15">
        <f t="shared" si="85"/>
        <v>53370</v>
      </c>
      <c r="O87" s="15">
        <f t="shared" si="85"/>
        <v>55670</v>
      </c>
      <c r="P87" s="15">
        <f t="shared" si="85"/>
        <v>57970</v>
      </c>
      <c r="Q87" s="15">
        <f t="shared" si="85"/>
        <v>60270</v>
      </c>
      <c r="R87" s="15">
        <f t="shared" si="85"/>
        <v>62570</v>
      </c>
      <c r="S87" s="15">
        <f t="shared" si="85"/>
        <v>64870</v>
      </c>
      <c r="T87" s="15">
        <f t="shared" si="85"/>
        <v>67170</v>
      </c>
      <c r="U87" s="15">
        <f t="shared" si="85"/>
        <v>69470</v>
      </c>
      <c r="V87" s="15">
        <f t="shared" si="85"/>
        <v>71770</v>
      </c>
      <c r="W87" s="15">
        <f t="shared" si="85"/>
        <v>74070</v>
      </c>
      <c r="X87" s="15">
        <f t="shared" si="85"/>
        <v>76370</v>
      </c>
    </row>
    <row r="88" spans="1:34" ht="15" customHeight="1" x14ac:dyDescent="0.25">
      <c r="A88" s="37">
        <v>18</v>
      </c>
      <c r="B88" s="1">
        <v>2008</v>
      </c>
      <c r="C88" s="1">
        <v>930</v>
      </c>
      <c r="D88" s="1">
        <v>12910</v>
      </c>
      <c r="E88" s="1">
        <f>SUM(D88,930)</f>
        <v>13840</v>
      </c>
      <c r="F88" s="1">
        <f t="shared" ref="F88:X88" si="86">SUM(E88,930)</f>
        <v>14770</v>
      </c>
      <c r="G88" s="1">
        <f t="shared" si="86"/>
        <v>15700</v>
      </c>
      <c r="H88" s="1">
        <f t="shared" si="86"/>
        <v>16630</v>
      </c>
      <c r="I88" s="1">
        <f t="shared" si="86"/>
        <v>17560</v>
      </c>
      <c r="J88" s="1">
        <f t="shared" si="86"/>
        <v>18490</v>
      </c>
      <c r="K88" s="1">
        <f t="shared" si="86"/>
        <v>19420</v>
      </c>
      <c r="L88" s="1">
        <f t="shared" si="86"/>
        <v>20350</v>
      </c>
      <c r="M88" s="1">
        <f t="shared" si="86"/>
        <v>21280</v>
      </c>
      <c r="N88" s="1">
        <f t="shared" si="86"/>
        <v>22210</v>
      </c>
      <c r="O88" s="1">
        <f t="shared" si="86"/>
        <v>23140</v>
      </c>
      <c r="P88" s="1">
        <f t="shared" si="86"/>
        <v>24070</v>
      </c>
      <c r="Q88" s="1">
        <f t="shared" si="86"/>
        <v>25000</v>
      </c>
      <c r="R88" s="1">
        <f t="shared" si="86"/>
        <v>25930</v>
      </c>
      <c r="S88" s="1">
        <f t="shared" si="86"/>
        <v>26860</v>
      </c>
      <c r="T88" s="1">
        <f t="shared" si="86"/>
        <v>27790</v>
      </c>
      <c r="U88" s="1">
        <f t="shared" si="86"/>
        <v>28720</v>
      </c>
      <c r="V88" s="1">
        <f t="shared" si="86"/>
        <v>29650</v>
      </c>
      <c r="W88" s="1">
        <f t="shared" si="86"/>
        <v>30580</v>
      </c>
      <c r="X88" s="1">
        <f t="shared" si="86"/>
        <v>31510</v>
      </c>
      <c r="Y88" s="6"/>
      <c r="Z88" s="6"/>
      <c r="AA88" s="6"/>
      <c r="AB88" s="6"/>
      <c r="AC88" s="6"/>
      <c r="AD88" s="6"/>
      <c r="AE88" s="6"/>
      <c r="AF88" s="6"/>
      <c r="AG88" s="6"/>
      <c r="AH88" s="6"/>
    </row>
    <row r="89" spans="1:34" ht="12.75" customHeight="1" x14ac:dyDescent="0.25">
      <c r="A89" s="37"/>
      <c r="B89" s="1">
        <v>2011</v>
      </c>
      <c r="C89" s="1">
        <v>1500</v>
      </c>
      <c r="D89" s="2">
        <v>20000</v>
      </c>
      <c r="E89" s="2">
        <f>SUM(D89,1500)</f>
        <v>21500</v>
      </c>
      <c r="F89" s="2">
        <f t="shared" ref="F89:X89" si="87">SUM(E89,1500)</f>
        <v>23000</v>
      </c>
      <c r="G89" s="2">
        <f t="shared" si="87"/>
        <v>24500</v>
      </c>
      <c r="H89" s="2">
        <f t="shared" si="87"/>
        <v>26000</v>
      </c>
      <c r="I89" s="2">
        <f t="shared" si="87"/>
        <v>27500</v>
      </c>
      <c r="J89" s="2">
        <f t="shared" si="87"/>
        <v>29000</v>
      </c>
      <c r="K89" s="2">
        <f t="shared" si="87"/>
        <v>30500</v>
      </c>
      <c r="L89" s="2">
        <f t="shared" si="87"/>
        <v>32000</v>
      </c>
      <c r="M89" s="2">
        <f t="shared" si="87"/>
        <v>33500</v>
      </c>
      <c r="N89" s="2">
        <f t="shared" si="87"/>
        <v>35000</v>
      </c>
      <c r="O89" s="2">
        <f t="shared" si="87"/>
        <v>36500</v>
      </c>
      <c r="P89" s="2">
        <f t="shared" si="87"/>
        <v>38000</v>
      </c>
      <c r="Q89" s="2">
        <f t="shared" si="87"/>
        <v>39500</v>
      </c>
      <c r="R89" s="2">
        <f t="shared" si="87"/>
        <v>41000</v>
      </c>
      <c r="S89" s="2">
        <f t="shared" si="87"/>
        <v>42500</v>
      </c>
      <c r="T89" s="2">
        <f t="shared" si="87"/>
        <v>44000</v>
      </c>
      <c r="U89" s="2">
        <f t="shared" si="87"/>
        <v>45500</v>
      </c>
      <c r="V89" s="2">
        <f t="shared" si="87"/>
        <v>47000</v>
      </c>
      <c r="W89" s="2">
        <f t="shared" si="87"/>
        <v>48500</v>
      </c>
      <c r="X89" s="2">
        <f t="shared" si="87"/>
        <v>50000</v>
      </c>
      <c r="Y89" s="6"/>
      <c r="Z89" s="6"/>
      <c r="AA89" s="6"/>
      <c r="AB89" s="6"/>
      <c r="AC89" s="6"/>
      <c r="AD89" s="6"/>
      <c r="AE89" s="6"/>
      <c r="AF89" s="6"/>
      <c r="AG89" s="6"/>
      <c r="AH89" s="6"/>
    </row>
    <row r="90" spans="1:34" ht="15.75" customHeight="1" x14ac:dyDescent="0.25">
      <c r="A90" s="37"/>
      <c r="B90" s="1">
        <v>2015</v>
      </c>
      <c r="C90" s="1">
        <v>1950</v>
      </c>
      <c r="D90" s="1">
        <v>25940</v>
      </c>
      <c r="E90" s="2">
        <f>SUM(D90,1950)</f>
        <v>27890</v>
      </c>
      <c r="F90" s="2">
        <f t="shared" ref="F90:X90" si="88">SUM(E90,1950)</f>
        <v>29840</v>
      </c>
      <c r="G90" s="2">
        <f t="shared" si="88"/>
        <v>31790</v>
      </c>
      <c r="H90" s="2">
        <f t="shared" si="88"/>
        <v>33740</v>
      </c>
      <c r="I90" s="2">
        <f t="shared" si="88"/>
        <v>35690</v>
      </c>
      <c r="J90" s="2">
        <f t="shared" si="88"/>
        <v>37640</v>
      </c>
      <c r="K90" s="2">
        <f t="shared" si="88"/>
        <v>39590</v>
      </c>
      <c r="L90" s="2">
        <f t="shared" si="88"/>
        <v>41540</v>
      </c>
      <c r="M90" s="2">
        <f t="shared" si="88"/>
        <v>43490</v>
      </c>
      <c r="N90" s="2">
        <f t="shared" si="88"/>
        <v>45440</v>
      </c>
      <c r="O90" s="2">
        <f t="shared" si="88"/>
        <v>47390</v>
      </c>
      <c r="P90" s="2">
        <f t="shared" si="88"/>
        <v>49340</v>
      </c>
      <c r="Q90" s="2">
        <f t="shared" si="88"/>
        <v>51290</v>
      </c>
      <c r="R90" s="2">
        <f t="shared" si="88"/>
        <v>53240</v>
      </c>
      <c r="S90" s="2">
        <f t="shared" si="88"/>
        <v>55190</v>
      </c>
      <c r="T90" s="2">
        <f t="shared" si="88"/>
        <v>57140</v>
      </c>
      <c r="U90" s="2">
        <f t="shared" si="88"/>
        <v>59090</v>
      </c>
      <c r="V90" s="2">
        <f t="shared" si="88"/>
        <v>61040</v>
      </c>
      <c r="W90" s="2">
        <f t="shared" si="88"/>
        <v>62990</v>
      </c>
      <c r="X90" s="2">
        <f t="shared" si="88"/>
        <v>64940</v>
      </c>
      <c r="Y90" s="6"/>
      <c r="Z90" s="6"/>
      <c r="AA90" s="6"/>
      <c r="AB90" s="6"/>
      <c r="AC90" s="6"/>
      <c r="AD90" s="6"/>
      <c r="AE90" s="6"/>
      <c r="AF90" s="6"/>
      <c r="AG90" s="6"/>
      <c r="AH90" s="6"/>
    </row>
    <row r="91" spans="1:34" ht="15" customHeight="1" x14ac:dyDescent="0.25">
      <c r="A91" s="37"/>
      <c r="B91" s="1">
        <v>2016</v>
      </c>
      <c r="C91" s="1">
        <v>2400</v>
      </c>
      <c r="D91" s="1">
        <v>31890</v>
      </c>
      <c r="E91" s="2">
        <f>SUM(D91,2400)</f>
        <v>34290</v>
      </c>
      <c r="F91" s="2">
        <f t="shared" ref="F91:X91" si="89">SUM(E91,2400)</f>
        <v>36690</v>
      </c>
      <c r="G91" s="2">
        <f t="shared" si="89"/>
        <v>39090</v>
      </c>
      <c r="H91" s="2">
        <f t="shared" si="89"/>
        <v>41490</v>
      </c>
      <c r="I91" s="2">
        <f t="shared" si="89"/>
        <v>43890</v>
      </c>
      <c r="J91" s="2">
        <f t="shared" si="89"/>
        <v>46290</v>
      </c>
      <c r="K91" s="2">
        <f t="shared" si="89"/>
        <v>48690</v>
      </c>
      <c r="L91" s="2">
        <f t="shared" si="89"/>
        <v>51090</v>
      </c>
      <c r="M91" s="2">
        <f t="shared" si="89"/>
        <v>53490</v>
      </c>
      <c r="N91" s="2">
        <f t="shared" si="89"/>
        <v>55890</v>
      </c>
      <c r="O91" s="2">
        <f t="shared" si="89"/>
        <v>58290</v>
      </c>
      <c r="P91" s="2">
        <f t="shared" si="89"/>
        <v>60690</v>
      </c>
      <c r="Q91" s="2">
        <f t="shared" si="89"/>
        <v>63090</v>
      </c>
      <c r="R91" s="2">
        <f t="shared" si="89"/>
        <v>65490</v>
      </c>
      <c r="S91" s="2">
        <f t="shared" si="89"/>
        <v>67890</v>
      </c>
      <c r="T91" s="2">
        <f t="shared" si="89"/>
        <v>70290</v>
      </c>
      <c r="U91" s="2">
        <f t="shared" si="89"/>
        <v>72690</v>
      </c>
      <c r="V91" s="2">
        <f t="shared" si="89"/>
        <v>75090</v>
      </c>
      <c r="W91" s="2">
        <f t="shared" si="89"/>
        <v>77490</v>
      </c>
      <c r="X91" s="2">
        <f t="shared" si="89"/>
        <v>79890</v>
      </c>
      <c r="Y91" s="6"/>
      <c r="Z91" s="6"/>
      <c r="AA91" s="6"/>
      <c r="AB91" s="6"/>
      <c r="AC91" s="6"/>
      <c r="AD91" s="6"/>
      <c r="AE91" s="6"/>
      <c r="AF91" s="6"/>
      <c r="AG91" s="6"/>
      <c r="AH91" s="6"/>
    </row>
    <row r="92" spans="1:34" s="6" customFormat="1" ht="15.75" customHeight="1" thickBot="1" x14ac:dyDescent="0.3">
      <c r="A92" s="14"/>
      <c r="B92" s="15">
        <v>2017</v>
      </c>
      <c r="C92" s="15">
        <v>2870</v>
      </c>
      <c r="D92" s="15">
        <v>38350</v>
      </c>
      <c r="E92" s="15">
        <f>SUM(D92,2870)</f>
        <v>41220</v>
      </c>
      <c r="F92" s="15">
        <f t="shared" ref="F92:X92" si="90">SUM(E92,2870)</f>
        <v>44090</v>
      </c>
      <c r="G92" s="15">
        <f t="shared" si="90"/>
        <v>46960</v>
      </c>
      <c r="H92" s="15">
        <f t="shared" si="90"/>
        <v>49830</v>
      </c>
      <c r="I92" s="15">
        <f t="shared" si="90"/>
        <v>52700</v>
      </c>
      <c r="J92" s="15">
        <f t="shared" si="90"/>
        <v>55570</v>
      </c>
      <c r="K92" s="15">
        <f t="shared" si="90"/>
        <v>58440</v>
      </c>
      <c r="L92" s="15">
        <f t="shared" si="90"/>
        <v>61310</v>
      </c>
      <c r="M92" s="15">
        <f t="shared" si="90"/>
        <v>64180</v>
      </c>
      <c r="N92" s="15">
        <f t="shared" si="90"/>
        <v>67050</v>
      </c>
      <c r="O92" s="15">
        <f t="shared" si="90"/>
        <v>69920</v>
      </c>
      <c r="P92" s="15">
        <f t="shared" si="90"/>
        <v>72790</v>
      </c>
      <c r="Q92" s="15">
        <f t="shared" si="90"/>
        <v>75660</v>
      </c>
      <c r="R92" s="15">
        <f t="shared" si="90"/>
        <v>78530</v>
      </c>
      <c r="S92" s="15">
        <f t="shared" si="90"/>
        <v>81400</v>
      </c>
      <c r="T92" s="15">
        <f t="shared" si="90"/>
        <v>84270</v>
      </c>
      <c r="U92" s="15">
        <f t="shared" si="90"/>
        <v>87140</v>
      </c>
      <c r="V92" s="15">
        <f t="shared" si="90"/>
        <v>90010</v>
      </c>
      <c r="W92" s="15">
        <f t="shared" si="90"/>
        <v>92880</v>
      </c>
      <c r="X92" s="15">
        <f t="shared" si="90"/>
        <v>95750</v>
      </c>
    </row>
    <row r="93" spans="1:34" ht="11.85" customHeight="1" x14ac:dyDescent="0.25">
      <c r="A93" s="37">
        <v>19</v>
      </c>
      <c r="B93" s="1">
        <v>2008</v>
      </c>
      <c r="C93" s="27">
        <v>970</v>
      </c>
      <c r="D93" s="9">
        <v>19680</v>
      </c>
      <c r="E93" s="10">
        <f>SUM(D93,970)</f>
        <v>20650</v>
      </c>
      <c r="F93" s="10">
        <f t="shared" ref="F93:X93" si="91">SUM(E93,970)</f>
        <v>21620</v>
      </c>
      <c r="G93" s="10">
        <f t="shared" si="91"/>
        <v>22590</v>
      </c>
      <c r="H93" s="10">
        <f t="shared" si="91"/>
        <v>23560</v>
      </c>
      <c r="I93" s="10">
        <f t="shared" si="91"/>
        <v>24530</v>
      </c>
      <c r="J93" s="10">
        <f t="shared" si="91"/>
        <v>25500</v>
      </c>
      <c r="K93" s="10">
        <f t="shared" si="91"/>
        <v>26470</v>
      </c>
      <c r="L93" s="10">
        <f t="shared" si="91"/>
        <v>27440</v>
      </c>
      <c r="M93" s="10">
        <f t="shared" si="91"/>
        <v>28410</v>
      </c>
      <c r="N93" s="10">
        <f t="shared" si="91"/>
        <v>29380</v>
      </c>
      <c r="O93" s="10">
        <f t="shared" si="91"/>
        <v>30350</v>
      </c>
      <c r="P93" s="10">
        <f t="shared" si="91"/>
        <v>31320</v>
      </c>
      <c r="Q93" s="10">
        <f t="shared" si="91"/>
        <v>32290</v>
      </c>
      <c r="R93" s="10">
        <f t="shared" si="91"/>
        <v>33260</v>
      </c>
      <c r="S93" s="10">
        <f t="shared" si="91"/>
        <v>34230</v>
      </c>
      <c r="T93" s="10">
        <f t="shared" si="91"/>
        <v>35200</v>
      </c>
      <c r="U93" s="10">
        <f t="shared" si="91"/>
        <v>36170</v>
      </c>
      <c r="V93" s="10">
        <f t="shared" si="91"/>
        <v>37140</v>
      </c>
      <c r="W93" s="10">
        <f t="shared" si="91"/>
        <v>38110</v>
      </c>
      <c r="X93" s="10">
        <f t="shared" si="91"/>
        <v>39080</v>
      </c>
      <c r="Y93" s="6"/>
      <c r="Z93" s="6"/>
      <c r="AA93" s="6"/>
      <c r="AB93" s="6"/>
      <c r="AC93" s="6"/>
      <c r="AD93" s="6"/>
      <c r="AE93" s="6"/>
      <c r="AF93" s="6"/>
      <c r="AG93" s="6"/>
      <c r="AH93" s="6"/>
    </row>
    <row r="94" spans="1:34" ht="12" customHeight="1" x14ac:dyDescent="0.25">
      <c r="A94" s="37"/>
      <c r="B94" s="1">
        <v>2011</v>
      </c>
      <c r="C94" s="27">
        <v>1600</v>
      </c>
      <c r="D94" s="10">
        <v>31000</v>
      </c>
      <c r="E94" s="10">
        <f>SUM(D94,1600)</f>
        <v>32600</v>
      </c>
      <c r="F94" s="10">
        <f t="shared" ref="F94:X94" si="92">SUM(E94,1600)</f>
        <v>34200</v>
      </c>
      <c r="G94" s="10">
        <f t="shared" si="92"/>
        <v>35800</v>
      </c>
      <c r="H94" s="10">
        <f t="shared" si="92"/>
        <v>37400</v>
      </c>
      <c r="I94" s="10">
        <f t="shared" si="92"/>
        <v>39000</v>
      </c>
      <c r="J94" s="10">
        <f t="shared" si="92"/>
        <v>40600</v>
      </c>
      <c r="K94" s="10">
        <f t="shared" si="92"/>
        <v>42200</v>
      </c>
      <c r="L94" s="10">
        <f t="shared" si="92"/>
        <v>43800</v>
      </c>
      <c r="M94" s="10">
        <f t="shared" si="92"/>
        <v>45400</v>
      </c>
      <c r="N94" s="10">
        <f t="shared" si="92"/>
        <v>47000</v>
      </c>
      <c r="O94" s="10">
        <f t="shared" si="92"/>
        <v>48600</v>
      </c>
      <c r="P94" s="10">
        <f t="shared" si="92"/>
        <v>50200</v>
      </c>
      <c r="Q94" s="10">
        <f t="shared" si="92"/>
        <v>51800</v>
      </c>
      <c r="R94" s="10">
        <f t="shared" si="92"/>
        <v>53400</v>
      </c>
      <c r="S94" s="10">
        <f t="shared" si="92"/>
        <v>55000</v>
      </c>
      <c r="T94" s="10">
        <f t="shared" si="92"/>
        <v>56600</v>
      </c>
      <c r="U94" s="10">
        <f t="shared" si="92"/>
        <v>58200</v>
      </c>
      <c r="V94" s="10">
        <f t="shared" si="92"/>
        <v>59800</v>
      </c>
      <c r="W94" s="10">
        <f t="shared" si="92"/>
        <v>61400</v>
      </c>
      <c r="X94" s="10">
        <f t="shared" si="92"/>
        <v>63000</v>
      </c>
      <c r="Y94" s="6"/>
      <c r="Z94" s="6"/>
      <c r="AA94" s="6"/>
      <c r="AB94" s="6"/>
      <c r="AC94" s="6"/>
      <c r="AD94" s="6"/>
      <c r="AE94" s="6"/>
      <c r="AF94" s="6"/>
      <c r="AG94" s="6"/>
      <c r="AH94" s="6"/>
    </row>
    <row r="95" spans="1:34" ht="11.25" customHeight="1" x14ac:dyDescent="0.25">
      <c r="A95" s="37"/>
      <c r="B95" s="1">
        <v>2015</v>
      </c>
      <c r="C95" s="27">
        <v>2075</v>
      </c>
      <c r="D95" s="10">
        <v>40155</v>
      </c>
      <c r="E95" s="10">
        <f>SUM(D95,2075)</f>
        <v>42230</v>
      </c>
      <c r="F95" s="10">
        <f t="shared" ref="F95:X95" si="93">SUM(E95,2075)</f>
        <v>44305</v>
      </c>
      <c r="G95" s="10">
        <f t="shared" si="93"/>
        <v>46380</v>
      </c>
      <c r="H95" s="10">
        <f t="shared" si="93"/>
        <v>48455</v>
      </c>
      <c r="I95" s="10">
        <f t="shared" si="93"/>
        <v>50530</v>
      </c>
      <c r="J95" s="10">
        <f t="shared" si="93"/>
        <v>52605</v>
      </c>
      <c r="K95" s="10">
        <f t="shared" si="93"/>
        <v>54680</v>
      </c>
      <c r="L95" s="10">
        <f t="shared" si="93"/>
        <v>56755</v>
      </c>
      <c r="M95" s="10">
        <f t="shared" si="93"/>
        <v>58830</v>
      </c>
      <c r="N95" s="10">
        <f t="shared" si="93"/>
        <v>60905</v>
      </c>
      <c r="O95" s="10">
        <f t="shared" si="93"/>
        <v>62980</v>
      </c>
      <c r="P95" s="10">
        <f t="shared" si="93"/>
        <v>65055</v>
      </c>
      <c r="Q95" s="10">
        <f t="shared" si="93"/>
        <v>67130</v>
      </c>
      <c r="R95" s="10">
        <f t="shared" si="93"/>
        <v>69205</v>
      </c>
      <c r="S95" s="10">
        <f t="shared" si="93"/>
        <v>71280</v>
      </c>
      <c r="T95" s="10">
        <f t="shared" si="93"/>
        <v>73355</v>
      </c>
      <c r="U95" s="10">
        <f t="shared" si="93"/>
        <v>75430</v>
      </c>
      <c r="V95" s="10">
        <f t="shared" si="93"/>
        <v>77505</v>
      </c>
      <c r="W95" s="10">
        <f t="shared" si="93"/>
        <v>79580</v>
      </c>
      <c r="X95" s="10">
        <f t="shared" si="93"/>
        <v>81655</v>
      </c>
      <c r="Y95" s="6"/>
      <c r="Z95" s="6"/>
      <c r="AA95" s="6"/>
      <c r="AB95" s="6"/>
      <c r="AC95" s="6"/>
      <c r="AD95" s="6"/>
      <c r="AE95" s="6"/>
      <c r="AF95" s="6"/>
      <c r="AG95" s="6"/>
      <c r="AH95" s="6"/>
    </row>
    <row r="96" spans="1:34" ht="13.5" customHeight="1" x14ac:dyDescent="0.25">
      <c r="A96" s="37"/>
      <c r="B96" s="1">
        <v>2016</v>
      </c>
      <c r="C96" s="27">
        <v>2560</v>
      </c>
      <c r="D96" s="10">
        <v>49370</v>
      </c>
      <c r="E96" s="10">
        <f>SUM(D96,2560)</f>
        <v>51930</v>
      </c>
      <c r="F96" s="10">
        <f t="shared" ref="F96:X96" si="94">SUM(E96,2560)</f>
        <v>54490</v>
      </c>
      <c r="G96" s="10">
        <f t="shared" si="94"/>
        <v>57050</v>
      </c>
      <c r="H96" s="10">
        <f t="shared" si="94"/>
        <v>59610</v>
      </c>
      <c r="I96" s="10">
        <f t="shared" si="94"/>
        <v>62170</v>
      </c>
      <c r="J96" s="10">
        <f t="shared" si="94"/>
        <v>64730</v>
      </c>
      <c r="K96" s="10">
        <f t="shared" si="94"/>
        <v>67290</v>
      </c>
      <c r="L96" s="10">
        <f t="shared" si="94"/>
        <v>69850</v>
      </c>
      <c r="M96" s="10">
        <f t="shared" si="94"/>
        <v>72410</v>
      </c>
      <c r="N96" s="10">
        <f t="shared" si="94"/>
        <v>74970</v>
      </c>
      <c r="O96" s="10">
        <f t="shared" si="94"/>
        <v>77530</v>
      </c>
      <c r="P96" s="10">
        <f t="shared" si="94"/>
        <v>80090</v>
      </c>
      <c r="Q96" s="10">
        <f t="shared" si="94"/>
        <v>82650</v>
      </c>
      <c r="R96" s="10">
        <f t="shared" si="94"/>
        <v>85210</v>
      </c>
      <c r="S96" s="10">
        <f t="shared" si="94"/>
        <v>87770</v>
      </c>
      <c r="T96" s="10">
        <f t="shared" si="94"/>
        <v>90330</v>
      </c>
      <c r="U96" s="11">
        <f t="shared" si="94"/>
        <v>92890</v>
      </c>
      <c r="V96" s="10">
        <f>SUM(U96,2560)</f>
        <v>95450</v>
      </c>
      <c r="W96" s="10">
        <f t="shared" si="94"/>
        <v>98010</v>
      </c>
      <c r="X96" s="12">
        <f t="shared" si="94"/>
        <v>100570</v>
      </c>
      <c r="Y96" s="6"/>
      <c r="Z96" s="6"/>
      <c r="AA96" s="6"/>
      <c r="AB96" s="6"/>
      <c r="AC96" s="6"/>
      <c r="AD96" s="6"/>
      <c r="AE96" s="6"/>
      <c r="AF96" s="6"/>
      <c r="AG96" s="6"/>
      <c r="AH96" s="6"/>
    </row>
    <row r="97" spans="1:34" s="25" customFormat="1" thickBot="1" x14ac:dyDescent="0.3">
      <c r="A97" s="23"/>
      <c r="B97" s="24">
        <v>2017</v>
      </c>
      <c r="C97" s="24">
        <v>3050</v>
      </c>
      <c r="D97" s="24">
        <v>59210</v>
      </c>
      <c r="E97" s="24">
        <f>SUM(D97,3050)</f>
        <v>62260</v>
      </c>
      <c r="F97" s="24">
        <f t="shared" ref="F97:X97" si="95">SUM(E97,3050)</f>
        <v>65310</v>
      </c>
      <c r="G97" s="24">
        <f t="shared" si="95"/>
        <v>68360</v>
      </c>
      <c r="H97" s="24">
        <f t="shared" si="95"/>
        <v>71410</v>
      </c>
      <c r="I97" s="24">
        <f t="shared" si="95"/>
        <v>74460</v>
      </c>
      <c r="J97" s="24">
        <f t="shared" si="95"/>
        <v>77510</v>
      </c>
      <c r="K97" s="24">
        <f t="shared" si="95"/>
        <v>80560</v>
      </c>
      <c r="L97" s="24">
        <f t="shared" si="95"/>
        <v>83610</v>
      </c>
      <c r="M97" s="24">
        <f t="shared" si="95"/>
        <v>86660</v>
      </c>
      <c r="N97" s="24">
        <f t="shared" si="95"/>
        <v>89710</v>
      </c>
      <c r="O97" s="24">
        <f t="shared" si="95"/>
        <v>92760</v>
      </c>
      <c r="P97" s="24">
        <f t="shared" si="95"/>
        <v>95810</v>
      </c>
      <c r="Q97" s="24">
        <f t="shared" si="95"/>
        <v>98860</v>
      </c>
      <c r="R97" s="24">
        <f t="shared" si="95"/>
        <v>101910</v>
      </c>
      <c r="S97" s="24">
        <f t="shared" si="95"/>
        <v>104960</v>
      </c>
      <c r="T97" s="24">
        <f t="shared" si="95"/>
        <v>108010</v>
      </c>
      <c r="U97" s="24">
        <f t="shared" si="95"/>
        <v>111060</v>
      </c>
      <c r="V97" s="24">
        <f t="shared" si="95"/>
        <v>114110</v>
      </c>
      <c r="W97" s="24">
        <f t="shared" si="95"/>
        <v>117160</v>
      </c>
      <c r="X97" s="24">
        <f t="shared" si="95"/>
        <v>120210</v>
      </c>
    </row>
    <row r="98" spans="1:34" ht="11.25" customHeight="1" x14ac:dyDescent="0.25">
      <c r="A98" s="37">
        <v>20</v>
      </c>
      <c r="B98" s="1">
        <v>2008</v>
      </c>
      <c r="C98" s="9">
        <v>1510</v>
      </c>
      <c r="D98" s="9">
        <v>23345</v>
      </c>
      <c r="E98" s="10">
        <f>SUM(D98,1510)</f>
        <v>24855</v>
      </c>
      <c r="F98" s="10">
        <f t="shared" ref="F98:R98" si="96">SUM(E98,1510)</f>
        <v>26365</v>
      </c>
      <c r="G98" s="10">
        <f t="shared" si="96"/>
        <v>27875</v>
      </c>
      <c r="H98" s="10">
        <f t="shared" si="96"/>
        <v>29385</v>
      </c>
      <c r="I98" s="10">
        <f t="shared" si="96"/>
        <v>30895</v>
      </c>
      <c r="J98" s="10">
        <f t="shared" si="96"/>
        <v>32405</v>
      </c>
      <c r="K98" s="10">
        <f t="shared" si="96"/>
        <v>33915</v>
      </c>
      <c r="L98" s="10">
        <f t="shared" si="96"/>
        <v>35425</v>
      </c>
      <c r="M98" s="10">
        <f t="shared" si="96"/>
        <v>36935</v>
      </c>
      <c r="N98" s="10">
        <f t="shared" si="96"/>
        <v>38445</v>
      </c>
      <c r="O98" s="10">
        <f t="shared" si="96"/>
        <v>39955</v>
      </c>
      <c r="P98" s="10">
        <f t="shared" si="96"/>
        <v>41465</v>
      </c>
      <c r="Q98" s="10">
        <f t="shared" si="96"/>
        <v>42975</v>
      </c>
      <c r="R98" s="26">
        <f t="shared" si="96"/>
        <v>44485</v>
      </c>
      <c r="S98" s="16"/>
      <c r="T98" s="16"/>
      <c r="U98" s="16"/>
      <c r="V98" s="16"/>
      <c r="W98" s="1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</row>
    <row r="99" spans="1:34" ht="11.25" customHeight="1" x14ac:dyDescent="0.25">
      <c r="A99" s="37"/>
      <c r="B99" s="1">
        <v>2011</v>
      </c>
      <c r="C99" s="9">
        <v>2350</v>
      </c>
      <c r="D99" s="9">
        <v>36000</v>
      </c>
      <c r="E99" s="10">
        <f>SUM(D99,2350)</f>
        <v>38350</v>
      </c>
      <c r="F99" s="10">
        <f t="shared" ref="F99:R99" si="97">SUM(E99,2350)</f>
        <v>40700</v>
      </c>
      <c r="G99" s="10">
        <f t="shared" si="97"/>
        <v>43050</v>
      </c>
      <c r="H99" s="10">
        <f t="shared" si="97"/>
        <v>45400</v>
      </c>
      <c r="I99" s="10">
        <f t="shared" si="97"/>
        <v>47750</v>
      </c>
      <c r="J99" s="10">
        <f t="shared" si="97"/>
        <v>50100</v>
      </c>
      <c r="K99" s="10">
        <f t="shared" si="97"/>
        <v>52450</v>
      </c>
      <c r="L99" s="10">
        <f t="shared" si="97"/>
        <v>54800</v>
      </c>
      <c r="M99" s="10">
        <f t="shared" si="97"/>
        <v>57150</v>
      </c>
      <c r="N99" s="10">
        <f t="shared" si="97"/>
        <v>59500</v>
      </c>
      <c r="O99" s="10">
        <f t="shared" si="97"/>
        <v>61850</v>
      </c>
      <c r="P99" s="10">
        <f t="shared" si="97"/>
        <v>64200</v>
      </c>
      <c r="Q99" s="10">
        <f t="shared" si="97"/>
        <v>66550</v>
      </c>
      <c r="R99" s="10">
        <f t="shared" si="97"/>
        <v>68900</v>
      </c>
      <c r="S99" s="16"/>
      <c r="T99" s="16"/>
      <c r="U99" s="16"/>
      <c r="V99" s="16"/>
      <c r="W99" s="16"/>
      <c r="X99" s="17"/>
      <c r="Y99" s="6"/>
      <c r="Z99" s="6"/>
      <c r="AA99" s="6"/>
      <c r="AB99" s="6"/>
      <c r="AC99" s="6"/>
      <c r="AD99" s="6"/>
      <c r="AE99" s="6"/>
      <c r="AF99" s="6"/>
      <c r="AG99" s="6"/>
      <c r="AH99" s="6"/>
    </row>
    <row r="100" spans="1:34" ht="11.25" customHeight="1" x14ac:dyDescent="0.25">
      <c r="A100" s="37"/>
      <c r="B100" s="1">
        <v>2015</v>
      </c>
      <c r="C100" s="9">
        <v>3050</v>
      </c>
      <c r="D100" s="9">
        <v>46705</v>
      </c>
      <c r="E100" s="10">
        <f>SUM(D100,3050)</f>
        <v>49755</v>
      </c>
      <c r="F100" s="10">
        <f t="shared" ref="F100:R100" si="98">SUM(E100,3050)</f>
        <v>52805</v>
      </c>
      <c r="G100" s="10">
        <f t="shared" si="98"/>
        <v>55855</v>
      </c>
      <c r="H100" s="10">
        <f t="shared" si="98"/>
        <v>58905</v>
      </c>
      <c r="I100" s="10">
        <f t="shared" si="98"/>
        <v>61955</v>
      </c>
      <c r="J100" s="10">
        <f t="shared" si="98"/>
        <v>65005</v>
      </c>
      <c r="K100" s="10">
        <f t="shared" si="98"/>
        <v>68055</v>
      </c>
      <c r="L100" s="10">
        <f t="shared" si="98"/>
        <v>71105</v>
      </c>
      <c r="M100" s="10">
        <f t="shared" si="98"/>
        <v>74155</v>
      </c>
      <c r="N100" s="10">
        <f t="shared" si="98"/>
        <v>77205</v>
      </c>
      <c r="O100" s="10">
        <f t="shared" si="98"/>
        <v>80255</v>
      </c>
      <c r="P100" s="10">
        <f t="shared" si="98"/>
        <v>83305</v>
      </c>
      <c r="Q100" s="10">
        <f t="shared" si="98"/>
        <v>86355</v>
      </c>
      <c r="R100" s="10">
        <f t="shared" si="98"/>
        <v>89405</v>
      </c>
      <c r="S100" s="16"/>
      <c r="T100" s="16"/>
      <c r="U100" s="16"/>
      <c r="V100" s="16"/>
      <c r="W100" s="1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</row>
    <row r="101" spans="1:34" ht="11.25" customHeight="1" x14ac:dyDescent="0.25">
      <c r="A101" s="37"/>
      <c r="B101" s="1">
        <v>2016</v>
      </c>
      <c r="C101" s="9">
        <v>3750</v>
      </c>
      <c r="D101" s="9">
        <v>57410</v>
      </c>
      <c r="E101" s="10">
        <f>SUM(D101,3750)</f>
        <v>61160</v>
      </c>
      <c r="F101" s="10">
        <f t="shared" ref="F101:R101" si="99">SUM(E101,3750)</f>
        <v>64910</v>
      </c>
      <c r="G101" s="10">
        <f t="shared" si="99"/>
        <v>68660</v>
      </c>
      <c r="H101" s="10">
        <f t="shared" si="99"/>
        <v>72410</v>
      </c>
      <c r="I101" s="10">
        <f t="shared" si="99"/>
        <v>76160</v>
      </c>
      <c r="J101" s="10">
        <f t="shared" si="99"/>
        <v>79910</v>
      </c>
      <c r="K101" s="10">
        <f t="shared" si="99"/>
        <v>83660</v>
      </c>
      <c r="L101" s="10">
        <f t="shared" si="99"/>
        <v>87410</v>
      </c>
      <c r="M101" s="10">
        <f t="shared" si="99"/>
        <v>91160</v>
      </c>
      <c r="N101" s="10">
        <f t="shared" si="99"/>
        <v>94910</v>
      </c>
      <c r="O101" s="10">
        <f t="shared" si="99"/>
        <v>98660</v>
      </c>
      <c r="P101" s="10">
        <f t="shared" si="99"/>
        <v>102410</v>
      </c>
      <c r="Q101" s="10">
        <f t="shared" si="99"/>
        <v>106160</v>
      </c>
      <c r="R101" s="10">
        <f t="shared" si="99"/>
        <v>109910</v>
      </c>
      <c r="S101" s="16"/>
      <c r="T101" s="16"/>
      <c r="U101" s="16"/>
      <c r="V101" s="16"/>
      <c r="W101" s="1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</row>
    <row r="102" spans="1:34" s="22" customFormat="1" ht="11.25" customHeight="1" thickBot="1" x14ac:dyDescent="0.3">
      <c r="A102" s="19"/>
      <c r="B102" s="20">
        <v>2017</v>
      </c>
      <c r="C102" s="24">
        <v>4510</v>
      </c>
      <c r="D102" s="24">
        <v>69090</v>
      </c>
      <c r="E102" s="24">
        <f>SUM(D102,4510)</f>
        <v>73600</v>
      </c>
      <c r="F102" s="24">
        <f t="shared" ref="F102:R102" si="100">SUM(E102,4510)</f>
        <v>78110</v>
      </c>
      <c r="G102" s="24">
        <f t="shared" si="100"/>
        <v>82620</v>
      </c>
      <c r="H102" s="24">
        <f t="shared" si="100"/>
        <v>87130</v>
      </c>
      <c r="I102" s="24">
        <f t="shared" si="100"/>
        <v>91640</v>
      </c>
      <c r="J102" s="24">
        <f t="shared" si="100"/>
        <v>96150</v>
      </c>
      <c r="K102" s="24">
        <f t="shared" si="100"/>
        <v>100660</v>
      </c>
      <c r="L102" s="24">
        <f t="shared" si="100"/>
        <v>105170</v>
      </c>
      <c r="M102" s="24">
        <f t="shared" si="100"/>
        <v>109680</v>
      </c>
      <c r="N102" s="24">
        <f t="shared" si="100"/>
        <v>114190</v>
      </c>
      <c r="O102" s="24">
        <f t="shared" si="100"/>
        <v>118700</v>
      </c>
      <c r="P102" s="24">
        <f t="shared" si="100"/>
        <v>123210</v>
      </c>
      <c r="Q102" s="24">
        <f t="shared" si="100"/>
        <v>127720</v>
      </c>
      <c r="R102" s="24">
        <f t="shared" si="100"/>
        <v>132230</v>
      </c>
      <c r="S102" s="21"/>
      <c r="T102" s="21"/>
      <c r="U102" s="21"/>
      <c r="V102" s="21"/>
      <c r="W102" s="21"/>
    </row>
    <row r="103" spans="1:34" ht="10.5" customHeight="1" x14ac:dyDescent="0.25">
      <c r="A103" s="37">
        <v>21</v>
      </c>
      <c r="B103" s="1">
        <v>2008</v>
      </c>
      <c r="C103" s="9">
        <v>1700</v>
      </c>
      <c r="D103" s="9">
        <v>25880</v>
      </c>
      <c r="E103" s="10">
        <f>SUM(D103,1700)</f>
        <v>27580</v>
      </c>
      <c r="F103" s="10">
        <f t="shared" ref="F103:R103" si="101">SUM(E103,1700)</f>
        <v>29280</v>
      </c>
      <c r="G103" s="10">
        <f t="shared" si="101"/>
        <v>30980</v>
      </c>
      <c r="H103" s="10">
        <f t="shared" si="101"/>
        <v>32680</v>
      </c>
      <c r="I103" s="10">
        <f t="shared" si="101"/>
        <v>34380</v>
      </c>
      <c r="J103" s="10">
        <f t="shared" si="101"/>
        <v>36080</v>
      </c>
      <c r="K103" s="10">
        <f t="shared" si="101"/>
        <v>37780</v>
      </c>
      <c r="L103" s="10">
        <f t="shared" si="101"/>
        <v>39480</v>
      </c>
      <c r="M103" s="10">
        <f t="shared" si="101"/>
        <v>41180</v>
      </c>
      <c r="N103" s="10">
        <f t="shared" si="101"/>
        <v>42880</v>
      </c>
      <c r="O103" s="10">
        <f t="shared" si="101"/>
        <v>44580</v>
      </c>
      <c r="P103" s="10">
        <f t="shared" si="101"/>
        <v>46280</v>
      </c>
      <c r="Q103" s="10">
        <f t="shared" si="101"/>
        <v>47980</v>
      </c>
      <c r="R103" s="10">
        <f t="shared" si="101"/>
        <v>49680</v>
      </c>
      <c r="S103" s="16"/>
      <c r="T103" s="16"/>
      <c r="U103" s="16"/>
      <c r="V103" s="16"/>
      <c r="W103" s="1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</row>
    <row r="104" spans="1:34" ht="10.5" customHeight="1" x14ac:dyDescent="0.25">
      <c r="A104" s="37"/>
      <c r="B104" s="1">
        <v>2011</v>
      </c>
      <c r="C104" s="9">
        <v>2600</v>
      </c>
      <c r="D104" s="9">
        <v>40000</v>
      </c>
      <c r="E104" s="10">
        <f>SUM(D104,2600)</f>
        <v>42600</v>
      </c>
      <c r="F104" s="10">
        <f t="shared" ref="F104:R104" si="102">SUM(E104,2600)</f>
        <v>45200</v>
      </c>
      <c r="G104" s="10">
        <f t="shared" si="102"/>
        <v>47800</v>
      </c>
      <c r="H104" s="10">
        <f t="shared" si="102"/>
        <v>50400</v>
      </c>
      <c r="I104" s="10">
        <f t="shared" si="102"/>
        <v>53000</v>
      </c>
      <c r="J104" s="10">
        <f t="shared" si="102"/>
        <v>55600</v>
      </c>
      <c r="K104" s="10">
        <f t="shared" si="102"/>
        <v>58200</v>
      </c>
      <c r="L104" s="10">
        <f t="shared" si="102"/>
        <v>60800</v>
      </c>
      <c r="M104" s="10">
        <f t="shared" si="102"/>
        <v>63400</v>
      </c>
      <c r="N104" s="10">
        <f t="shared" si="102"/>
        <v>66000</v>
      </c>
      <c r="O104" s="10">
        <f t="shared" si="102"/>
        <v>68600</v>
      </c>
      <c r="P104" s="10">
        <f t="shared" si="102"/>
        <v>71200</v>
      </c>
      <c r="Q104" s="10">
        <f t="shared" si="102"/>
        <v>73800</v>
      </c>
      <c r="R104" s="10">
        <f t="shared" si="102"/>
        <v>76400</v>
      </c>
      <c r="S104" s="16"/>
      <c r="T104" s="16"/>
      <c r="U104" s="16"/>
      <c r="V104" s="16"/>
      <c r="W104" s="1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</row>
    <row r="105" spans="1:34" ht="11.25" customHeight="1" x14ac:dyDescent="0.25">
      <c r="A105" s="37"/>
      <c r="B105" s="1">
        <v>2015</v>
      </c>
      <c r="C105" s="9">
        <v>3375</v>
      </c>
      <c r="D105" s="9">
        <v>51880</v>
      </c>
      <c r="E105" s="10">
        <f>SUM(D105,3375)</f>
        <v>55255</v>
      </c>
      <c r="F105" s="10">
        <f t="shared" ref="F105:R105" si="103">SUM(E105,3375)</f>
        <v>58630</v>
      </c>
      <c r="G105" s="10">
        <f t="shared" si="103"/>
        <v>62005</v>
      </c>
      <c r="H105" s="10">
        <f t="shared" si="103"/>
        <v>65380</v>
      </c>
      <c r="I105" s="10">
        <f t="shared" si="103"/>
        <v>68755</v>
      </c>
      <c r="J105" s="10">
        <f t="shared" si="103"/>
        <v>72130</v>
      </c>
      <c r="K105" s="10">
        <f t="shared" si="103"/>
        <v>75505</v>
      </c>
      <c r="L105" s="10">
        <f t="shared" si="103"/>
        <v>78880</v>
      </c>
      <c r="M105" s="10">
        <f t="shared" si="103"/>
        <v>82255</v>
      </c>
      <c r="N105" s="10">
        <f t="shared" si="103"/>
        <v>85630</v>
      </c>
      <c r="O105" s="10">
        <f t="shared" si="103"/>
        <v>89005</v>
      </c>
      <c r="P105" s="10">
        <f t="shared" si="103"/>
        <v>92380</v>
      </c>
      <c r="Q105" s="10">
        <f t="shared" si="103"/>
        <v>95755</v>
      </c>
      <c r="R105" s="10">
        <f t="shared" si="103"/>
        <v>99130</v>
      </c>
      <c r="S105" s="16"/>
      <c r="T105" s="16"/>
      <c r="U105" s="16"/>
      <c r="V105" s="16"/>
      <c r="W105" s="1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</row>
    <row r="106" spans="1:34" ht="10.5" customHeight="1" x14ac:dyDescent="0.25">
      <c r="A106" s="37"/>
      <c r="B106" s="1">
        <v>2016</v>
      </c>
      <c r="C106" s="9">
        <v>4150</v>
      </c>
      <c r="D106" s="9">
        <v>63780</v>
      </c>
      <c r="E106" s="10">
        <f>SUM(D106,4150)</f>
        <v>67930</v>
      </c>
      <c r="F106" s="10">
        <f t="shared" ref="F106:R106" si="104">SUM(E106,4150)</f>
        <v>72080</v>
      </c>
      <c r="G106" s="10">
        <f t="shared" si="104"/>
        <v>76230</v>
      </c>
      <c r="H106" s="10">
        <f t="shared" si="104"/>
        <v>80380</v>
      </c>
      <c r="I106" s="10">
        <f t="shared" si="104"/>
        <v>84530</v>
      </c>
      <c r="J106" s="10">
        <f t="shared" si="104"/>
        <v>88680</v>
      </c>
      <c r="K106" s="10">
        <f t="shared" si="104"/>
        <v>92830</v>
      </c>
      <c r="L106" s="10">
        <f t="shared" si="104"/>
        <v>96980</v>
      </c>
      <c r="M106" s="10">
        <f t="shared" si="104"/>
        <v>101130</v>
      </c>
      <c r="N106" s="10">
        <f t="shared" si="104"/>
        <v>105280</v>
      </c>
      <c r="O106" s="10">
        <f t="shared" si="104"/>
        <v>109430</v>
      </c>
      <c r="P106" s="10">
        <f t="shared" si="104"/>
        <v>113580</v>
      </c>
      <c r="Q106" s="10">
        <f t="shared" si="104"/>
        <v>117730</v>
      </c>
      <c r="R106" s="10">
        <f t="shared" si="104"/>
        <v>121880</v>
      </c>
      <c r="S106" s="16"/>
      <c r="T106" s="16"/>
      <c r="U106" s="16"/>
      <c r="V106" s="16"/>
      <c r="W106" s="1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</row>
    <row r="107" spans="1:34" s="6" customFormat="1" ht="12" customHeight="1" thickBot="1" x14ac:dyDescent="0.3">
      <c r="B107" s="1">
        <v>217</v>
      </c>
      <c r="C107" s="9">
        <v>5000</v>
      </c>
      <c r="D107" s="9">
        <v>76720</v>
      </c>
      <c r="E107" s="24">
        <f>SUM(D107,5000)</f>
        <v>81720</v>
      </c>
      <c r="F107" s="24">
        <f t="shared" ref="F107:R107" si="105">SUM(E107,5000)</f>
        <v>86720</v>
      </c>
      <c r="G107" s="24">
        <f t="shared" si="105"/>
        <v>91720</v>
      </c>
      <c r="H107" s="24">
        <f t="shared" si="105"/>
        <v>96720</v>
      </c>
      <c r="I107" s="24">
        <f t="shared" si="105"/>
        <v>101720</v>
      </c>
      <c r="J107" s="24">
        <f t="shared" si="105"/>
        <v>106720</v>
      </c>
      <c r="K107" s="24">
        <f t="shared" si="105"/>
        <v>111720</v>
      </c>
      <c r="L107" s="24">
        <f t="shared" si="105"/>
        <v>116720</v>
      </c>
      <c r="M107" s="24">
        <f t="shared" si="105"/>
        <v>121720</v>
      </c>
      <c r="N107" s="24">
        <f t="shared" si="105"/>
        <v>126720</v>
      </c>
      <c r="O107" s="24">
        <f t="shared" si="105"/>
        <v>131720</v>
      </c>
      <c r="P107" s="24">
        <f t="shared" si="105"/>
        <v>136720</v>
      </c>
      <c r="Q107" s="24">
        <f t="shared" si="105"/>
        <v>141720</v>
      </c>
      <c r="R107" s="24">
        <f t="shared" si="105"/>
        <v>146720</v>
      </c>
      <c r="S107" s="16"/>
      <c r="T107" s="16"/>
      <c r="U107" s="16"/>
      <c r="V107" s="16"/>
      <c r="W107" s="16"/>
    </row>
    <row r="108" spans="1:34" ht="12.75" customHeight="1" x14ac:dyDescent="0.25">
      <c r="A108" s="37">
        <v>22</v>
      </c>
      <c r="B108" s="1">
        <v>2008</v>
      </c>
      <c r="C108" s="9">
        <v>1985</v>
      </c>
      <c r="D108" s="9">
        <v>27680</v>
      </c>
      <c r="E108" s="10">
        <f>SUM(D108,1985)</f>
        <v>29665</v>
      </c>
      <c r="F108" s="10">
        <f t="shared" ref="F108:R108" si="106">SUM(E108,1985)</f>
        <v>31650</v>
      </c>
      <c r="G108" s="10">
        <f t="shared" si="106"/>
        <v>33635</v>
      </c>
      <c r="H108" s="10">
        <f t="shared" si="106"/>
        <v>35620</v>
      </c>
      <c r="I108" s="10">
        <f t="shared" si="106"/>
        <v>37605</v>
      </c>
      <c r="J108" s="10">
        <f t="shared" si="106"/>
        <v>39590</v>
      </c>
      <c r="K108" s="10">
        <f t="shared" si="106"/>
        <v>41575</v>
      </c>
      <c r="L108" s="10">
        <f t="shared" si="106"/>
        <v>43560</v>
      </c>
      <c r="M108" s="10">
        <f t="shared" si="106"/>
        <v>45545</v>
      </c>
      <c r="N108" s="10">
        <f t="shared" si="106"/>
        <v>47530</v>
      </c>
      <c r="O108" s="10">
        <f t="shared" si="106"/>
        <v>49515</v>
      </c>
      <c r="P108" s="10">
        <f t="shared" si="106"/>
        <v>51500</v>
      </c>
      <c r="Q108" s="10">
        <f t="shared" si="106"/>
        <v>53485</v>
      </c>
      <c r="R108" s="10">
        <f t="shared" si="106"/>
        <v>55470</v>
      </c>
      <c r="S108" s="16"/>
      <c r="T108" s="16"/>
      <c r="U108" s="16"/>
      <c r="V108" s="16"/>
      <c r="W108" s="1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</row>
    <row r="109" spans="1:34" ht="9.75" customHeight="1" x14ac:dyDescent="0.25">
      <c r="A109" s="37"/>
      <c r="B109" s="1">
        <v>2011</v>
      </c>
      <c r="C109" s="9">
        <v>3050</v>
      </c>
      <c r="D109" s="9">
        <v>43000</v>
      </c>
      <c r="E109" s="10">
        <f>SUM(D109,3050)</f>
        <v>46050</v>
      </c>
      <c r="F109" s="10">
        <f t="shared" ref="F109:R109" si="107">SUM(E109,3050)</f>
        <v>49100</v>
      </c>
      <c r="G109" s="10">
        <f t="shared" si="107"/>
        <v>52150</v>
      </c>
      <c r="H109" s="10">
        <f t="shared" si="107"/>
        <v>55200</v>
      </c>
      <c r="I109" s="10">
        <f t="shared" si="107"/>
        <v>58250</v>
      </c>
      <c r="J109" s="10">
        <f t="shared" si="107"/>
        <v>61300</v>
      </c>
      <c r="K109" s="10">
        <f t="shared" si="107"/>
        <v>64350</v>
      </c>
      <c r="L109" s="10">
        <f t="shared" si="107"/>
        <v>67400</v>
      </c>
      <c r="M109" s="10">
        <f t="shared" si="107"/>
        <v>70450</v>
      </c>
      <c r="N109" s="10">
        <f t="shared" si="107"/>
        <v>73500</v>
      </c>
      <c r="O109" s="10">
        <f t="shared" si="107"/>
        <v>76550</v>
      </c>
      <c r="P109" s="10">
        <f t="shared" si="107"/>
        <v>79600</v>
      </c>
      <c r="Q109" s="10">
        <f t="shared" si="107"/>
        <v>82650</v>
      </c>
      <c r="R109" s="10">
        <f t="shared" si="107"/>
        <v>85700</v>
      </c>
      <c r="S109" s="16"/>
      <c r="T109" s="16"/>
      <c r="U109" s="16"/>
      <c r="V109" s="16"/>
      <c r="W109" s="1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</row>
    <row r="110" spans="1:34" ht="13.5" customHeight="1" x14ac:dyDescent="0.25">
      <c r="A110" s="37"/>
      <c r="B110" s="1">
        <v>2015</v>
      </c>
      <c r="C110" s="9">
        <v>3960</v>
      </c>
      <c r="D110" s="9">
        <v>55755</v>
      </c>
      <c r="E110" s="10">
        <f>SUM(D110,3960)</f>
        <v>59715</v>
      </c>
      <c r="F110" s="10">
        <f t="shared" ref="F110:R110" si="108">SUM(E110,3960)</f>
        <v>63675</v>
      </c>
      <c r="G110" s="10">
        <f t="shared" si="108"/>
        <v>67635</v>
      </c>
      <c r="H110" s="10">
        <f t="shared" si="108"/>
        <v>71595</v>
      </c>
      <c r="I110" s="10">
        <f t="shared" si="108"/>
        <v>75555</v>
      </c>
      <c r="J110" s="10">
        <f t="shared" si="108"/>
        <v>79515</v>
      </c>
      <c r="K110" s="10">
        <f t="shared" si="108"/>
        <v>83475</v>
      </c>
      <c r="L110" s="10">
        <f t="shared" si="108"/>
        <v>87435</v>
      </c>
      <c r="M110" s="10">
        <f t="shared" si="108"/>
        <v>91395</v>
      </c>
      <c r="N110" s="10">
        <f t="shared" si="108"/>
        <v>95355</v>
      </c>
      <c r="O110" s="10">
        <f t="shared" si="108"/>
        <v>99315</v>
      </c>
      <c r="P110" s="10">
        <f t="shared" si="108"/>
        <v>103275</v>
      </c>
      <c r="Q110" s="10">
        <f t="shared" si="108"/>
        <v>107235</v>
      </c>
      <c r="R110" s="10">
        <f t="shared" si="108"/>
        <v>111195</v>
      </c>
      <c r="S110" s="16"/>
      <c r="T110" s="16"/>
      <c r="U110" s="16"/>
      <c r="V110" s="16"/>
      <c r="W110" s="1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</row>
    <row r="111" spans="1:34" ht="12" customHeight="1" x14ac:dyDescent="0.25">
      <c r="A111" s="37"/>
      <c r="B111" s="1">
        <v>2016</v>
      </c>
      <c r="C111" s="9">
        <v>4870</v>
      </c>
      <c r="D111" s="9">
        <v>68540</v>
      </c>
      <c r="E111" s="10">
        <f>SUM(D111,4870)</f>
        <v>73410</v>
      </c>
      <c r="F111" s="10">
        <f t="shared" ref="F111:R111" si="109">SUM(E111,4870)</f>
        <v>78280</v>
      </c>
      <c r="G111" s="10">
        <f t="shared" si="109"/>
        <v>83150</v>
      </c>
      <c r="H111" s="10">
        <f t="shared" si="109"/>
        <v>88020</v>
      </c>
      <c r="I111" s="10">
        <f t="shared" si="109"/>
        <v>92890</v>
      </c>
      <c r="J111" s="10">
        <f t="shared" si="109"/>
        <v>97760</v>
      </c>
      <c r="K111" s="10">
        <f t="shared" si="109"/>
        <v>102630</v>
      </c>
      <c r="L111" s="10">
        <f t="shared" si="109"/>
        <v>107500</v>
      </c>
      <c r="M111" s="10">
        <f t="shared" si="109"/>
        <v>112370</v>
      </c>
      <c r="N111" s="10">
        <f t="shared" si="109"/>
        <v>117240</v>
      </c>
      <c r="O111" s="10">
        <f t="shared" si="109"/>
        <v>122110</v>
      </c>
      <c r="P111" s="10">
        <f t="shared" si="109"/>
        <v>126980</v>
      </c>
      <c r="Q111" s="10">
        <f t="shared" si="109"/>
        <v>131850</v>
      </c>
      <c r="R111" s="10">
        <f t="shared" si="109"/>
        <v>136720</v>
      </c>
      <c r="S111" s="16"/>
      <c r="T111" s="16"/>
      <c r="U111" s="16"/>
      <c r="V111" s="16"/>
      <c r="W111" s="1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</row>
    <row r="112" spans="1:34" s="6" customFormat="1" ht="12.75" customHeight="1" thickBot="1" x14ac:dyDescent="0.3">
      <c r="A112" s="14"/>
      <c r="B112" s="15">
        <v>2017</v>
      </c>
      <c r="C112" s="24">
        <v>5870</v>
      </c>
      <c r="D112" s="24">
        <v>82380</v>
      </c>
      <c r="E112" s="24">
        <f>SUM(D112,5870)</f>
        <v>88250</v>
      </c>
      <c r="F112" s="24">
        <f t="shared" ref="F112:R112" si="110">SUM(E112,5870)</f>
        <v>94120</v>
      </c>
      <c r="G112" s="24">
        <f t="shared" si="110"/>
        <v>99990</v>
      </c>
      <c r="H112" s="24">
        <f t="shared" si="110"/>
        <v>105860</v>
      </c>
      <c r="I112" s="24">
        <f t="shared" si="110"/>
        <v>111730</v>
      </c>
      <c r="J112" s="24">
        <f t="shared" si="110"/>
        <v>117600</v>
      </c>
      <c r="K112" s="24">
        <f t="shared" si="110"/>
        <v>123470</v>
      </c>
      <c r="L112" s="24">
        <f t="shared" si="110"/>
        <v>129340</v>
      </c>
      <c r="M112" s="24">
        <f t="shared" si="110"/>
        <v>135210</v>
      </c>
      <c r="N112" s="24">
        <f t="shared" si="110"/>
        <v>141080</v>
      </c>
      <c r="O112" s="24">
        <f t="shared" si="110"/>
        <v>146950</v>
      </c>
      <c r="P112" s="24">
        <f t="shared" si="110"/>
        <v>152820</v>
      </c>
      <c r="Q112" s="24">
        <f t="shared" si="110"/>
        <v>158690</v>
      </c>
      <c r="R112" s="24">
        <f t="shared" si="110"/>
        <v>164560</v>
      </c>
      <c r="T112" s="16"/>
      <c r="U112" s="16"/>
      <c r="V112" s="16"/>
      <c r="W112" s="16"/>
    </row>
    <row r="113" spans="2:34" ht="12.75" customHeight="1" x14ac:dyDescent="0.25">
      <c r="B113" s="1" t="s">
        <v>6</v>
      </c>
      <c r="C113" s="1">
        <v>1</v>
      </c>
      <c r="D113" s="2">
        <f>SUM(C113,1)</f>
        <v>2</v>
      </c>
      <c r="E113" s="2">
        <f t="shared" ref="E113:X113" si="111">SUM(D113,1)</f>
        <v>3</v>
      </c>
      <c r="F113" s="2">
        <f t="shared" si="111"/>
        <v>4</v>
      </c>
      <c r="G113" s="2">
        <f t="shared" si="111"/>
        <v>5</v>
      </c>
      <c r="H113" s="2">
        <f t="shared" si="111"/>
        <v>6</v>
      </c>
      <c r="I113" s="2">
        <f t="shared" si="111"/>
        <v>7</v>
      </c>
      <c r="J113" s="2">
        <f t="shared" si="111"/>
        <v>8</v>
      </c>
      <c r="K113" s="2">
        <f t="shared" si="111"/>
        <v>9</v>
      </c>
      <c r="L113" s="2">
        <f t="shared" si="111"/>
        <v>10</v>
      </c>
      <c r="M113" s="2">
        <f t="shared" si="111"/>
        <v>11</v>
      </c>
      <c r="N113" s="2">
        <f t="shared" si="111"/>
        <v>12</v>
      </c>
      <c r="O113" s="2">
        <f t="shared" si="111"/>
        <v>13</v>
      </c>
      <c r="P113" s="2">
        <f t="shared" si="111"/>
        <v>14</v>
      </c>
      <c r="Q113" s="2">
        <f t="shared" si="111"/>
        <v>15</v>
      </c>
      <c r="R113" s="2">
        <f t="shared" si="111"/>
        <v>16</v>
      </c>
      <c r="S113" s="2">
        <f t="shared" si="111"/>
        <v>17</v>
      </c>
      <c r="T113" s="2">
        <f t="shared" si="111"/>
        <v>18</v>
      </c>
      <c r="U113" s="2">
        <f t="shared" si="111"/>
        <v>19</v>
      </c>
      <c r="V113" s="2">
        <f t="shared" si="111"/>
        <v>20</v>
      </c>
      <c r="W113" s="2">
        <f t="shared" si="111"/>
        <v>21</v>
      </c>
      <c r="X113" s="2">
        <f t="shared" si="111"/>
        <v>22</v>
      </c>
      <c r="Y113" s="16"/>
      <c r="Z113" s="16"/>
      <c r="AA113" s="16"/>
      <c r="AB113" s="16"/>
      <c r="AC113" s="16"/>
      <c r="AD113" s="16"/>
      <c r="AE113" s="6"/>
      <c r="AF113" s="6"/>
      <c r="AG113" s="6"/>
      <c r="AH113" s="6"/>
    </row>
    <row r="114" spans="2:34" ht="12.75" customHeight="1" x14ac:dyDescent="0.25">
      <c r="B114" s="3">
        <v>0.45</v>
      </c>
      <c r="C114" s="1">
        <v>1336</v>
      </c>
      <c r="D114" s="1">
        <v>1366</v>
      </c>
      <c r="E114" s="1">
        <v>1430</v>
      </c>
      <c r="F114" s="1">
        <v>1458</v>
      </c>
      <c r="G114" s="1">
        <v>1503</v>
      </c>
      <c r="H114" s="1">
        <v>1543</v>
      </c>
      <c r="I114" s="1">
        <v>1588</v>
      </c>
      <c r="J114" s="1">
        <v>1649</v>
      </c>
      <c r="K114" s="1">
        <v>1719</v>
      </c>
      <c r="L114" s="1">
        <v>1780</v>
      </c>
      <c r="M114" s="1">
        <v>1852</v>
      </c>
      <c r="N114" s="1">
        <v>1960</v>
      </c>
      <c r="O114" s="1">
        <v>2090</v>
      </c>
      <c r="P114" s="1">
        <v>2214</v>
      </c>
      <c r="Q114" s="1">
        <v>2349</v>
      </c>
      <c r="R114" s="1">
        <v>2727</v>
      </c>
      <c r="S114" s="1">
        <v>4433</v>
      </c>
      <c r="T114" s="1">
        <v>5806</v>
      </c>
      <c r="U114" s="1">
        <v>8856</v>
      </c>
      <c r="V114" s="1">
        <v>10505</v>
      </c>
      <c r="W114" s="1">
        <v>11646</v>
      </c>
      <c r="X114" s="1">
        <v>15456</v>
      </c>
      <c r="Y114" s="6"/>
      <c r="Z114" s="6"/>
      <c r="AA114" s="6"/>
      <c r="AB114" s="6"/>
      <c r="AC114" s="6"/>
      <c r="AD114" s="6"/>
      <c r="AE114" s="6"/>
      <c r="AF114" s="6"/>
      <c r="AG114" s="6"/>
      <c r="AH114" s="6"/>
    </row>
    <row r="115" spans="2:34" ht="12.75" customHeight="1" x14ac:dyDescent="0.25">
      <c r="B115" s="3">
        <v>0.3</v>
      </c>
      <c r="C115" s="1">
        <v>891</v>
      </c>
      <c r="D115" s="1">
        <v>910</v>
      </c>
      <c r="E115" s="1">
        <v>942</v>
      </c>
      <c r="F115" s="1">
        <v>972</v>
      </c>
      <c r="G115" s="1">
        <v>1002</v>
      </c>
      <c r="H115" s="1">
        <v>1029</v>
      </c>
      <c r="I115" s="1">
        <v>1059</v>
      </c>
      <c r="J115" s="1">
        <v>1099</v>
      </c>
      <c r="K115" s="1">
        <v>1146</v>
      </c>
      <c r="L115" s="1">
        <v>1186</v>
      </c>
      <c r="M115" s="1">
        <v>1234</v>
      </c>
      <c r="N115" s="1">
        <v>1306</v>
      </c>
      <c r="O115" s="1">
        <v>1393</v>
      </c>
      <c r="P115" s="1">
        <v>1476</v>
      </c>
      <c r="Q115" s="1">
        <v>1566</v>
      </c>
      <c r="R115" s="1">
        <v>1818</v>
      </c>
      <c r="S115" s="1">
        <v>2955</v>
      </c>
      <c r="T115" s="1">
        <v>3873</v>
      </c>
      <c r="U115" s="1">
        <v>5904</v>
      </c>
      <c r="V115" s="1">
        <v>7003</v>
      </c>
      <c r="W115" s="1">
        <v>7764</v>
      </c>
      <c r="X115" s="1">
        <v>8340</v>
      </c>
      <c r="Y115" s="6"/>
      <c r="Z115" s="6"/>
      <c r="AA115" s="6"/>
      <c r="AB115" s="6"/>
      <c r="AC115" s="6"/>
      <c r="AD115" s="6"/>
      <c r="AE115" s="6"/>
      <c r="AF115" s="6"/>
      <c r="AG115" s="6"/>
      <c r="AH115" s="6"/>
    </row>
  </sheetData>
  <mergeCells count="22">
    <mergeCell ref="A58:A61"/>
    <mergeCell ref="A3:A6"/>
    <mergeCell ref="A8:A11"/>
    <mergeCell ref="A13:A16"/>
    <mergeCell ref="A18:A21"/>
    <mergeCell ref="A23:A26"/>
    <mergeCell ref="A28:A31"/>
    <mergeCell ref="A33:A36"/>
    <mergeCell ref="A38:A41"/>
    <mergeCell ref="A43:A46"/>
    <mergeCell ref="A48:A51"/>
    <mergeCell ref="A53:A56"/>
    <mergeCell ref="A93:A96"/>
    <mergeCell ref="A98:A101"/>
    <mergeCell ref="A103:A106"/>
    <mergeCell ref="A108:A111"/>
    <mergeCell ref="A63:A66"/>
    <mergeCell ref="A68:A71"/>
    <mergeCell ref="A73:A76"/>
    <mergeCell ref="A78:A81"/>
    <mergeCell ref="A83:A86"/>
    <mergeCell ref="A88:A91"/>
  </mergeCells>
  <pageMargins left="0.5" right="0" top="0.25" bottom="0.25" header="0.3" footer="0.3"/>
  <pageSetup paperSize="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topLeftCell="A17" workbookViewId="0">
      <selection activeCell="D47" sqref="D47"/>
    </sheetView>
  </sheetViews>
  <sheetFormatPr defaultRowHeight="15" x14ac:dyDescent="0.25"/>
  <cols>
    <col min="1" max="1" width="3.7109375" customWidth="1"/>
    <col min="2" max="2" width="4.140625" customWidth="1"/>
    <col min="3" max="3" width="4.42578125" customWidth="1"/>
    <col min="4" max="4" width="4.85546875" customWidth="1"/>
    <col min="5" max="5" width="5" customWidth="1"/>
    <col min="6" max="6" width="4.7109375" customWidth="1"/>
    <col min="7" max="8" width="4.85546875" customWidth="1"/>
    <col min="9" max="10" width="5" customWidth="1"/>
    <col min="11" max="11" width="5.42578125" customWidth="1"/>
    <col min="12" max="12" width="5.7109375" customWidth="1"/>
    <col min="13" max="13" width="5.42578125" customWidth="1"/>
    <col min="14" max="14" width="5.5703125" customWidth="1"/>
    <col min="15" max="15" width="5.42578125" customWidth="1"/>
    <col min="16" max="17" width="5.5703125" customWidth="1"/>
    <col min="18" max="18" width="5.42578125" customWidth="1"/>
    <col min="19" max="21" width="5" customWidth="1"/>
    <col min="22" max="23" width="5.140625" customWidth="1"/>
    <col min="24" max="24" width="5.7109375" customWidth="1"/>
    <col min="25" max="25" width="4.28515625" customWidth="1"/>
    <col min="26" max="26" width="4.5703125" customWidth="1"/>
    <col min="27" max="27" width="4.42578125" customWidth="1"/>
    <col min="28" max="29" width="4.5703125" customWidth="1"/>
    <col min="30" max="32" width="4.28515625" customWidth="1"/>
    <col min="33" max="33" width="4.42578125" customWidth="1"/>
    <col min="34" max="34" width="4.85546875" customWidth="1"/>
  </cols>
  <sheetData>
    <row r="1" spans="1:34" x14ac:dyDescent="0.25">
      <c r="A1" s="28"/>
      <c r="B1" s="29" t="s">
        <v>8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30" t="s">
        <v>4</v>
      </c>
      <c r="P1" s="30"/>
      <c r="Q1" s="30"/>
      <c r="R1" s="30"/>
      <c r="S1" s="30" t="s">
        <v>5</v>
      </c>
      <c r="T1" s="30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</row>
    <row r="2" spans="1:34" x14ac:dyDescent="0.25">
      <c r="A2" s="31" t="s">
        <v>1</v>
      </c>
      <c r="B2" s="31" t="s">
        <v>0</v>
      </c>
      <c r="C2" s="31" t="s">
        <v>3</v>
      </c>
      <c r="D2" s="31" t="s">
        <v>2</v>
      </c>
      <c r="E2" s="31">
        <v>1</v>
      </c>
      <c r="F2" s="31">
        <f>SUM(E2,1)</f>
        <v>2</v>
      </c>
      <c r="G2" s="31">
        <f t="shared" ref="G2:AH2" si="0">SUM(F2,1)</f>
        <v>3</v>
      </c>
      <c r="H2" s="31">
        <f t="shared" si="0"/>
        <v>4</v>
      </c>
      <c r="I2" s="31">
        <f t="shared" si="0"/>
        <v>5</v>
      </c>
      <c r="J2" s="31">
        <f t="shared" si="0"/>
        <v>6</v>
      </c>
      <c r="K2" s="31">
        <f t="shared" si="0"/>
        <v>7</v>
      </c>
      <c r="L2" s="31">
        <f t="shared" si="0"/>
        <v>8</v>
      </c>
      <c r="M2" s="31">
        <f t="shared" si="0"/>
        <v>9</v>
      </c>
      <c r="N2" s="31">
        <f t="shared" si="0"/>
        <v>10</v>
      </c>
      <c r="O2" s="31">
        <f t="shared" si="0"/>
        <v>11</v>
      </c>
      <c r="P2" s="31">
        <f t="shared" si="0"/>
        <v>12</v>
      </c>
      <c r="Q2" s="31">
        <f t="shared" si="0"/>
        <v>13</v>
      </c>
      <c r="R2" s="31">
        <f t="shared" si="0"/>
        <v>14</v>
      </c>
      <c r="S2" s="31">
        <f t="shared" si="0"/>
        <v>15</v>
      </c>
      <c r="T2" s="31">
        <f t="shared" si="0"/>
        <v>16</v>
      </c>
      <c r="U2" s="31">
        <f t="shared" si="0"/>
        <v>17</v>
      </c>
      <c r="V2" s="31">
        <f t="shared" si="0"/>
        <v>18</v>
      </c>
      <c r="W2" s="31">
        <f t="shared" si="0"/>
        <v>19</v>
      </c>
      <c r="X2" s="31">
        <f t="shared" si="0"/>
        <v>20</v>
      </c>
      <c r="Y2" s="31">
        <f t="shared" si="0"/>
        <v>21</v>
      </c>
      <c r="Z2" s="31">
        <f t="shared" si="0"/>
        <v>22</v>
      </c>
      <c r="AA2" s="31">
        <f t="shared" si="0"/>
        <v>23</v>
      </c>
      <c r="AB2" s="31">
        <f t="shared" si="0"/>
        <v>24</v>
      </c>
      <c r="AC2" s="31">
        <f t="shared" si="0"/>
        <v>25</v>
      </c>
      <c r="AD2" s="31">
        <f t="shared" si="0"/>
        <v>26</v>
      </c>
      <c r="AE2" s="31">
        <f t="shared" si="0"/>
        <v>27</v>
      </c>
      <c r="AF2" s="31">
        <f t="shared" si="0"/>
        <v>28</v>
      </c>
      <c r="AG2" s="31">
        <f t="shared" si="0"/>
        <v>29</v>
      </c>
      <c r="AH2" s="31">
        <f t="shared" si="0"/>
        <v>30</v>
      </c>
    </row>
    <row r="3" spans="1:34" x14ac:dyDescent="0.25">
      <c r="A3" s="40">
        <v>1</v>
      </c>
      <c r="B3" s="31">
        <v>2016</v>
      </c>
      <c r="C3" s="31">
        <v>240</v>
      </c>
      <c r="D3" s="31">
        <v>7640</v>
      </c>
      <c r="E3" s="31">
        <f>SUM(D3,240)</f>
        <v>7880</v>
      </c>
      <c r="F3" s="31">
        <f t="shared" ref="F3:AH3" si="1">SUM(E3,240)</f>
        <v>8120</v>
      </c>
      <c r="G3" s="31">
        <f t="shared" si="1"/>
        <v>8360</v>
      </c>
      <c r="H3" s="31">
        <f t="shared" si="1"/>
        <v>8600</v>
      </c>
      <c r="I3" s="31">
        <f t="shared" si="1"/>
        <v>8840</v>
      </c>
      <c r="J3" s="31">
        <f t="shared" si="1"/>
        <v>9080</v>
      </c>
      <c r="K3" s="31">
        <f t="shared" si="1"/>
        <v>9320</v>
      </c>
      <c r="L3" s="31">
        <f t="shared" si="1"/>
        <v>9560</v>
      </c>
      <c r="M3" s="31">
        <f t="shared" si="1"/>
        <v>9800</v>
      </c>
      <c r="N3" s="31">
        <f t="shared" si="1"/>
        <v>10040</v>
      </c>
      <c r="O3" s="31">
        <f t="shared" si="1"/>
        <v>10280</v>
      </c>
      <c r="P3" s="31">
        <f t="shared" si="1"/>
        <v>10520</v>
      </c>
      <c r="Q3" s="31">
        <f t="shared" si="1"/>
        <v>10760</v>
      </c>
      <c r="R3" s="31">
        <f t="shared" si="1"/>
        <v>11000</v>
      </c>
      <c r="S3" s="31">
        <f t="shared" si="1"/>
        <v>11240</v>
      </c>
      <c r="T3" s="31">
        <f t="shared" si="1"/>
        <v>11480</v>
      </c>
      <c r="U3" s="31">
        <f t="shared" si="1"/>
        <v>11720</v>
      </c>
      <c r="V3" s="31">
        <f t="shared" si="1"/>
        <v>11960</v>
      </c>
      <c r="W3" s="31">
        <f t="shared" si="1"/>
        <v>12200</v>
      </c>
      <c r="X3" s="31">
        <f t="shared" si="1"/>
        <v>12440</v>
      </c>
      <c r="Y3" s="31">
        <f t="shared" si="1"/>
        <v>12680</v>
      </c>
      <c r="Z3" s="31">
        <f t="shared" si="1"/>
        <v>12920</v>
      </c>
      <c r="AA3" s="31">
        <f t="shared" si="1"/>
        <v>13160</v>
      </c>
      <c r="AB3" s="31">
        <f t="shared" si="1"/>
        <v>13400</v>
      </c>
      <c r="AC3" s="31">
        <f t="shared" si="1"/>
        <v>13640</v>
      </c>
      <c r="AD3" s="31">
        <f t="shared" si="1"/>
        <v>13880</v>
      </c>
      <c r="AE3" s="31">
        <f t="shared" si="1"/>
        <v>14120</v>
      </c>
      <c r="AF3" s="31">
        <f t="shared" si="1"/>
        <v>14360</v>
      </c>
      <c r="AG3" s="31">
        <f t="shared" si="1"/>
        <v>14600</v>
      </c>
      <c r="AH3" s="31">
        <f t="shared" si="1"/>
        <v>14840</v>
      </c>
    </row>
    <row r="4" spans="1:34" ht="15.75" thickBot="1" x14ac:dyDescent="0.3">
      <c r="A4" s="41"/>
      <c r="B4" s="20">
        <v>2017</v>
      </c>
      <c r="C4" s="20">
        <v>290</v>
      </c>
      <c r="D4" s="20">
        <v>9130</v>
      </c>
      <c r="E4" s="20">
        <f>SUM(D4,290)</f>
        <v>9420</v>
      </c>
      <c r="F4" s="20">
        <f>SUM(E4,290)</f>
        <v>9710</v>
      </c>
      <c r="G4" s="20">
        <f t="shared" ref="G4:AH4" si="2">SUM(F4,290)</f>
        <v>10000</v>
      </c>
      <c r="H4" s="20">
        <f t="shared" si="2"/>
        <v>10290</v>
      </c>
      <c r="I4" s="20">
        <f t="shared" si="2"/>
        <v>10580</v>
      </c>
      <c r="J4" s="20">
        <f t="shared" si="2"/>
        <v>10870</v>
      </c>
      <c r="K4" s="20">
        <f t="shared" si="2"/>
        <v>11160</v>
      </c>
      <c r="L4" s="20">
        <f t="shared" si="2"/>
        <v>11450</v>
      </c>
      <c r="M4" s="20">
        <f t="shared" si="2"/>
        <v>11740</v>
      </c>
      <c r="N4" s="20">
        <f t="shared" si="2"/>
        <v>12030</v>
      </c>
      <c r="O4" s="20">
        <f t="shared" si="2"/>
        <v>12320</v>
      </c>
      <c r="P4" s="20">
        <f t="shared" si="2"/>
        <v>12610</v>
      </c>
      <c r="Q4" s="20">
        <f t="shared" si="2"/>
        <v>12900</v>
      </c>
      <c r="R4" s="20">
        <f t="shared" si="2"/>
        <v>13190</v>
      </c>
      <c r="S4" s="20">
        <f t="shared" si="2"/>
        <v>13480</v>
      </c>
      <c r="T4" s="20">
        <f t="shared" si="2"/>
        <v>13770</v>
      </c>
      <c r="U4" s="20">
        <f t="shared" si="2"/>
        <v>14060</v>
      </c>
      <c r="V4" s="20">
        <f t="shared" si="2"/>
        <v>14350</v>
      </c>
      <c r="W4" s="20">
        <f t="shared" si="2"/>
        <v>14640</v>
      </c>
      <c r="X4" s="20">
        <f t="shared" si="2"/>
        <v>14930</v>
      </c>
      <c r="Y4" s="20">
        <f t="shared" si="2"/>
        <v>15220</v>
      </c>
      <c r="Z4" s="20">
        <f t="shared" si="2"/>
        <v>15510</v>
      </c>
      <c r="AA4" s="20">
        <f t="shared" si="2"/>
        <v>15800</v>
      </c>
      <c r="AB4" s="20">
        <f t="shared" si="2"/>
        <v>16090</v>
      </c>
      <c r="AC4" s="20">
        <f t="shared" si="2"/>
        <v>16380</v>
      </c>
      <c r="AD4" s="20">
        <f t="shared" si="2"/>
        <v>16670</v>
      </c>
      <c r="AE4" s="20">
        <f t="shared" si="2"/>
        <v>16960</v>
      </c>
      <c r="AF4" s="20">
        <f t="shared" si="2"/>
        <v>17250</v>
      </c>
      <c r="AG4" s="20">
        <f t="shared" si="2"/>
        <v>17540</v>
      </c>
      <c r="AH4" s="20">
        <f t="shared" si="2"/>
        <v>17830</v>
      </c>
    </row>
    <row r="5" spans="1:34" x14ac:dyDescent="0.25">
      <c r="A5" s="42">
        <v>2</v>
      </c>
      <c r="B5" s="31">
        <v>2016</v>
      </c>
      <c r="C5" s="31">
        <v>275</v>
      </c>
      <c r="D5" s="31">
        <v>7790</v>
      </c>
      <c r="E5" s="31">
        <f>SUM(D5,275)</f>
        <v>8065</v>
      </c>
      <c r="F5" s="31">
        <f t="shared" ref="F5:AH5" si="3">SUM(E5,275)</f>
        <v>8340</v>
      </c>
      <c r="G5" s="31">
        <f t="shared" si="3"/>
        <v>8615</v>
      </c>
      <c r="H5" s="31">
        <f t="shared" si="3"/>
        <v>8890</v>
      </c>
      <c r="I5" s="31">
        <f t="shared" si="3"/>
        <v>9165</v>
      </c>
      <c r="J5" s="31">
        <f t="shared" si="3"/>
        <v>9440</v>
      </c>
      <c r="K5" s="31">
        <f t="shared" si="3"/>
        <v>9715</v>
      </c>
      <c r="L5" s="31">
        <f t="shared" si="3"/>
        <v>9990</v>
      </c>
      <c r="M5" s="31">
        <f t="shared" si="3"/>
        <v>10265</v>
      </c>
      <c r="N5" s="31">
        <f t="shared" si="3"/>
        <v>10540</v>
      </c>
      <c r="O5" s="31">
        <f t="shared" si="3"/>
        <v>10815</v>
      </c>
      <c r="P5" s="31">
        <f t="shared" si="3"/>
        <v>11090</v>
      </c>
      <c r="Q5" s="31">
        <f t="shared" si="3"/>
        <v>11365</v>
      </c>
      <c r="R5" s="31">
        <f t="shared" si="3"/>
        <v>11640</v>
      </c>
      <c r="S5" s="31">
        <f t="shared" si="3"/>
        <v>11915</v>
      </c>
      <c r="T5" s="31">
        <f t="shared" si="3"/>
        <v>12190</v>
      </c>
      <c r="U5" s="31">
        <f t="shared" si="3"/>
        <v>12465</v>
      </c>
      <c r="V5" s="31">
        <f t="shared" si="3"/>
        <v>12740</v>
      </c>
      <c r="W5" s="31">
        <f t="shared" si="3"/>
        <v>13015</v>
      </c>
      <c r="X5" s="31">
        <f t="shared" si="3"/>
        <v>13290</v>
      </c>
      <c r="Y5" s="31">
        <f t="shared" si="3"/>
        <v>13565</v>
      </c>
      <c r="Z5" s="31">
        <f t="shared" si="3"/>
        <v>13840</v>
      </c>
      <c r="AA5" s="31">
        <f t="shared" si="3"/>
        <v>14115</v>
      </c>
      <c r="AB5" s="31">
        <f t="shared" si="3"/>
        <v>14390</v>
      </c>
      <c r="AC5" s="31">
        <f t="shared" si="3"/>
        <v>14665</v>
      </c>
      <c r="AD5" s="31">
        <f t="shared" si="3"/>
        <v>14940</v>
      </c>
      <c r="AE5" s="31">
        <f t="shared" si="3"/>
        <v>15215</v>
      </c>
      <c r="AF5" s="31">
        <f t="shared" si="3"/>
        <v>15490</v>
      </c>
      <c r="AG5" s="31">
        <f t="shared" si="3"/>
        <v>15765</v>
      </c>
      <c r="AH5" s="31">
        <f t="shared" si="3"/>
        <v>16040</v>
      </c>
    </row>
    <row r="6" spans="1:34" ht="15.75" thickBot="1" x14ac:dyDescent="0.3">
      <c r="A6" s="41"/>
      <c r="B6" s="20">
        <v>2017</v>
      </c>
      <c r="C6" s="20">
        <v>330</v>
      </c>
      <c r="D6" s="20">
        <v>9310</v>
      </c>
      <c r="E6" s="20">
        <f>SUM(D6,330)</f>
        <v>9640</v>
      </c>
      <c r="F6" s="20">
        <f t="shared" ref="F6:AH6" si="4">SUM(E6,330)</f>
        <v>9970</v>
      </c>
      <c r="G6" s="20">
        <f t="shared" si="4"/>
        <v>10300</v>
      </c>
      <c r="H6" s="20">
        <f t="shared" si="4"/>
        <v>10630</v>
      </c>
      <c r="I6" s="20">
        <f t="shared" si="4"/>
        <v>10960</v>
      </c>
      <c r="J6" s="20">
        <f t="shared" si="4"/>
        <v>11290</v>
      </c>
      <c r="K6" s="20">
        <f t="shared" si="4"/>
        <v>11620</v>
      </c>
      <c r="L6" s="20">
        <f t="shared" si="4"/>
        <v>11950</v>
      </c>
      <c r="M6" s="20">
        <f t="shared" si="4"/>
        <v>12280</v>
      </c>
      <c r="N6" s="20">
        <f t="shared" si="4"/>
        <v>12610</v>
      </c>
      <c r="O6" s="20">
        <f t="shared" si="4"/>
        <v>12940</v>
      </c>
      <c r="P6" s="20">
        <f t="shared" si="4"/>
        <v>13270</v>
      </c>
      <c r="Q6" s="20">
        <f t="shared" si="4"/>
        <v>13600</v>
      </c>
      <c r="R6" s="20">
        <f t="shared" si="4"/>
        <v>13930</v>
      </c>
      <c r="S6" s="20">
        <f t="shared" si="4"/>
        <v>14260</v>
      </c>
      <c r="T6" s="20">
        <f t="shared" si="4"/>
        <v>14590</v>
      </c>
      <c r="U6" s="20">
        <f t="shared" si="4"/>
        <v>14920</v>
      </c>
      <c r="V6" s="20">
        <f t="shared" si="4"/>
        <v>15250</v>
      </c>
      <c r="W6" s="20">
        <f t="shared" si="4"/>
        <v>15580</v>
      </c>
      <c r="X6" s="20">
        <f t="shared" si="4"/>
        <v>15910</v>
      </c>
      <c r="Y6" s="20">
        <f t="shared" si="4"/>
        <v>16240</v>
      </c>
      <c r="Z6" s="20">
        <f t="shared" si="4"/>
        <v>16570</v>
      </c>
      <c r="AA6" s="20">
        <f t="shared" si="4"/>
        <v>16900</v>
      </c>
      <c r="AB6" s="20">
        <f t="shared" si="4"/>
        <v>17230</v>
      </c>
      <c r="AC6" s="20">
        <f t="shared" si="4"/>
        <v>17560</v>
      </c>
      <c r="AD6" s="20">
        <f t="shared" si="4"/>
        <v>17890</v>
      </c>
      <c r="AE6" s="20">
        <f t="shared" si="4"/>
        <v>18220</v>
      </c>
      <c r="AF6" s="20">
        <f t="shared" si="4"/>
        <v>18550</v>
      </c>
      <c r="AG6" s="20">
        <f t="shared" si="4"/>
        <v>18880</v>
      </c>
      <c r="AH6" s="20">
        <f t="shared" si="4"/>
        <v>19210</v>
      </c>
    </row>
    <row r="7" spans="1:34" x14ac:dyDescent="0.25">
      <c r="A7" s="42">
        <v>3</v>
      </c>
      <c r="B7" s="31">
        <v>2016</v>
      </c>
      <c r="C7" s="31">
        <v>325</v>
      </c>
      <c r="D7" s="31">
        <v>8040</v>
      </c>
      <c r="E7" s="31">
        <f>SUM(D7,325)</f>
        <v>8365</v>
      </c>
      <c r="F7" s="31">
        <f t="shared" ref="F7:AH7" si="5">SUM(E7,325)</f>
        <v>8690</v>
      </c>
      <c r="G7" s="31">
        <f t="shared" si="5"/>
        <v>9015</v>
      </c>
      <c r="H7" s="31">
        <f t="shared" si="5"/>
        <v>9340</v>
      </c>
      <c r="I7" s="31">
        <f t="shared" si="5"/>
        <v>9665</v>
      </c>
      <c r="J7" s="31">
        <f t="shared" si="5"/>
        <v>9990</v>
      </c>
      <c r="K7" s="31">
        <f t="shared" si="5"/>
        <v>10315</v>
      </c>
      <c r="L7" s="31">
        <f t="shared" si="5"/>
        <v>10640</v>
      </c>
      <c r="M7" s="31">
        <f t="shared" si="5"/>
        <v>10965</v>
      </c>
      <c r="N7" s="31">
        <f t="shared" si="5"/>
        <v>11290</v>
      </c>
      <c r="O7" s="31">
        <f t="shared" si="5"/>
        <v>11615</v>
      </c>
      <c r="P7" s="31">
        <f t="shared" si="5"/>
        <v>11940</v>
      </c>
      <c r="Q7" s="31">
        <f t="shared" si="5"/>
        <v>12265</v>
      </c>
      <c r="R7" s="31">
        <f t="shared" si="5"/>
        <v>12590</v>
      </c>
      <c r="S7" s="31">
        <f t="shared" si="5"/>
        <v>12915</v>
      </c>
      <c r="T7" s="31">
        <f t="shared" si="5"/>
        <v>13240</v>
      </c>
      <c r="U7" s="31">
        <f t="shared" si="5"/>
        <v>13565</v>
      </c>
      <c r="V7" s="31">
        <f t="shared" si="5"/>
        <v>13890</v>
      </c>
      <c r="W7" s="31">
        <f t="shared" si="5"/>
        <v>14215</v>
      </c>
      <c r="X7" s="31">
        <f t="shared" si="5"/>
        <v>14540</v>
      </c>
      <c r="Y7" s="31">
        <f t="shared" si="5"/>
        <v>14865</v>
      </c>
      <c r="Z7" s="31">
        <f t="shared" si="5"/>
        <v>15190</v>
      </c>
      <c r="AA7" s="31">
        <f t="shared" si="5"/>
        <v>15515</v>
      </c>
      <c r="AB7" s="31">
        <f t="shared" si="5"/>
        <v>15840</v>
      </c>
      <c r="AC7" s="31">
        <f t="shared" si="5"/>
        <v>16165</v>
      </c>
      <c r="AD7" s="31">
        <f t="shared" si="5"/>
        <v>16490</v>
      </c>
      <c r="AE7" s="31">
        <f t="shared" si="5"/>
        <v>16815</v>
      </c>
      <c r="AF7" s="31">
        <f t="shared" si="5"/>
        <v>17140</v>
      </c>
      <c r="AG7" s="31">
        <f t="shared" si="5"/>
        <v>17465</v>
      </c>
      <c r="AH7" s="31">
        <f t="shared" si="5"/>
        <v>17790</v>
      </c>
    </row>
    <row r="8" spans="1:34" ht="15.75" thickBot="1" x14ac:dyDescent="0.3">
      <c r="A8" s="41"/>
      <c r="B8" s="20">
        <v>2017</v>
      </c>
      <c r="C8" s="20">
        <v>390</v>
      </c>
      <c r="D8" s="20">
        <v>9610</v>
      </c>
      <c r="E8" s="20">
        <f>SUM(D8,390)</f>
        <v>10000</v>
      </c>
      <c r="F8" s="20">
        <f t="shared" ref="F8:AH8" si="6">SUM(E8,390)</f>
        <v>10390</v>
      </c>
      <c r="G8" s="20">
        <f t="shared" si="6"/>
        <v>10780</v>
      </c>
      <c r="H8" s="20">
        <f t="shared" si="6"/>
        <v>11170</v>
      </c>
      <c r="I8" s="20">
        <f t="shared" si="6"/>
        <v>11560</v>
      </c>
      <c r="J8" s="20">
        <f t="shared" si="6"/>
        <v>11950</v>
      </c>
      <c r="K8" s="20">
        <f t="shared" si="6"/>
        <v>12340</v>
      </c>
      <c r="L8" s="20">
        <f t="shared" si="6"/>
        <v>12730</v>
      </c>
      <c r="M8" s="20">
        <f t="shared" si="6"/>
        <v>13120</v>
      </c>
      <c r="N8" s="20">
        <f t="shared" si="6"/>
        <v>13510</v>
      </c>
      <c r="O8" s="20">
        <f t="shared" si="6"/>
        <v>13900</v>
      </c>
      <c r="P8" s="20">
        <f t="shared" si="6"/>
        <v>14290</v>
      </c>
      <c r="Q8" s="20">
        <f t="shared" si="6"/>
        <v>14680</v>
      </c>
      <c r="R8" s="20">
        <f t="shared" si="6"/>
        <v>15070</v>
      </c>
      <c r="S8" s="20">
        <f t="shared" si="6"/>
        <v>15460</v>
      </c>
      <c r="T8" s="20">
        <f t="shared" si="6"/>
        <v>15850</v>
      </c>
      <c r="U8" s="20">
        <f t="shared" si="6"/>
        <v>16240</v>
      </c>
      <c r="V8" s="20">
        <f t="shared" si="6"/>
        <v>16630</v>
      </c>
      <c r="W8" s="20">
        <f t="shared" si="6"/>
        <v>17020</v>
      </c>
      <c r="X8" s="20">
        <f t="shared" si="6"/>
        <v>17410</v>
      </c>
      <c r="Y8" s="20">
        <f t="shared" si="6"/>
        <v>17800</v>
      </c>
      <c r="Z8" s="20">
        <f t="shared" si="6"/>
        <v>18190</v>
      </c>
      <c r="AA8" s="20">
        <f t="shared" si="6"/>
        <v>18580</v>
      </c>
      <c r="AB8" s="20">
        <f t="shared" si="6"/>
        <v>18970</v>
      </c>
      <c r="AC8" s="20">
        <f t="shared" si="6"/>
        <v>19360</v>
      </c>
      <c r="AD8" s="20">
        <f t="shared" si="6"/>
        <v>19750</v>
      </c>
      <c r="AE8" s="20">
        <f t="shared" si="6"/>
        <v>20140</v>
      </c>
      <c r="AF8" s="20">
        <f t="shared" si="6"/>
        <v>20530</v>
      </c>
      <c r="AG8" s="20">
        <f t="shared" si="6"/>
        <v>20920</v>
      </c>
      <c r="AH8" s="20">
        <f t="shared" si="6"/>
        <v>21310</v>
      </c>
    </row>
    <row r="9" spans="1:34" x14ac:dyDescent="0.25">
      <c r="A9" s="38">
        <v>4</v>
      </c>
      <c r="B9" s="31">
        <v>2016</v>
      </c>
      <c r="C9" s="31">
        <v>370</v>
      </c>
      <c r="D9" s="31">
        <v>8280</v>
      </c>
      <c r="E9" s="31">
        <f>SUM(D9,370)</f>
        <v>8650</v>
      </c>
      <c r="F9" s="31">
        <f t="shared" ref="F9:AH9" si="7">SUM(E9,370)</f>
        <v>9020</v>
      </c>
      <c r="G9" s="31">
        <f t="shared" si="7"/>
        <v>9390</v>
      </c>
      <c r="H9" s="31">
        <f t="shared" si="7"/>
        <v>9760</v>
      </c>
      <c r="I9" s="31">
        <f t="shared" si="7"/>
        <v>10130</v>
      </c>
      <c r="J9" s="31">
        <f t="shared" si="7"/>
        <v>10500</v>
      </c>
      <c r="K9" s="31">
        <f t="shared" si="7"/>
        <v>10870</v>
      </c>
      <c r="L9" s="31">
        <f t="shared" si="7"/>
        <v>11240</v>
      </c>
      <c r="M9" s="31">
        <f t="shared" si="7"/>
        <v>11610</v>
      </c>
      <c r="N9" s="31">
        <f t="shared" si="7"/>
        <v>11980</v>
      </c>
      <c r="O9" s="31">
        <f t="shared" si="7"/>
        <v>12350</v>
      </c>
      <c r="P9" s="31">
        <f t="shared" si="7"/>
        <v>12720</v>
      </c>
      <c r="Q9" s="31">
        <f t="shared" si="7"/>
        <v>13090</v>
      </c>
      <c r="R9" s="31">
        <f t="shared" si="7"/>
        <v>13460</v>
      </c>
      <c r="S9" s="31">
        <f t="shared" si="7"/>
        <v>13830</v>
      </c>
      <c r="T9" s="31">
        <f t="shared" si="7"/>
        <v>14200</v>
      </c>
      <c r="U9" s="31">
        <f t="shared" si="7"/>
        <v>14570</v>
      </c>
      <c r="V9" s="31">
        <f t="shared" si="7"/>
        <v>14940</v>
      </c>
      <c r="W9" s="31">
        <f t="shared" si="7"/>
        <v>15310</v>
      </c>
      <c r="X9" s="31">
        <f t="shared" si="7"/>
        <v>15680</v>
      </c>
      <c r="Y9" s="31">
        <f t="shared" si="7"/>
        <v>16050</v>
      </c>
      <c r="Z9" s="31">
        <f t="shared" si="7"/>
        <v>16420</v>
      </c>
      <c r="AA9" s="31">
        <f t="shared" si="7"/>
        <v>16790</v>
      </c>
      <c r="AB9" s="31">
        <f t="shared" si="7"/>
        <v>17160</v>
      </c>
      <c r="AC9" s="31">
        <f t="shared" si="7"/>
        <v>17530</v>
      </c>
      <c r="AD9" s="31">
        <f t="shared" si="7"/>
        <v>17900</v>
      </c>
      <c r="AE9" s="31">
        <f t="shared" si="7"/>
        <v>18270</v>
      </c>
      <c r="AF9" s="31">
        <f t="shared" si="7"/>
        <v>18640</v>
      </c>
      <c r="AG9" s="31">
        <f t="shared" si="7"/>
        <v>19010</v>
      </c>
      <c r="AH9" s="31">
        <f t="shared" si="7"/>
        <v>19380</v>
      </c>
    </row>
    <row r="10" spans="1:34" ht="15.75" thickBot="1" x14ac:dyDescent="0.3">
      <c r="A10" s="39"/>
      <c r="B10" s="20">
        <v>2017</v>
      </c>
      <c r="C10" s="20">
        <v>440</v>
      </c>
      <c r="D10" s="20">
        <v>9900</v>
      </c>
      <c r="E10" s="20">
        <f>SUM(D10,440)</f>
        <v>10340</v>
      </c>
      <c r="F10" s="20">
        <f t="shared" ref="F10:AH10" si="8">SUM(E10,440)</f>
        <v>10780</v>
      </c>
      <c r="G10" s="20">
        <f t="shared" si="8"/>
        <v>11220</v>
      </c>
      <c r="H10" s="20">
        <f t="shared" si="8"/>
        <v>11660</v>
      </c>
      <c r="I10" s="20">
        <f t="shared" si="8"/>
        <v>12100</v>
      </c>
      <c r="J10" s="20">
        <f t="shared" si="8"/>
        <v>12540</v>
      </c>
      <c r="K10" s="20">
        <f t="shared" si="8"/>
        <v>12980</v>
      </c>
      <c r="L10" s="20">
        <f t="shared" si="8"/>
        <v>13420</v>
      </c>
      <c r="M10" s="20">
        <f t="shared" si="8"/>
        <v>13860</v>
      </c>
      <c r="N10" s="20">
        <f t="shared" si="8"/>
        <v>14300</v>
      </c>
      <c r="O10" s="20">
        <f t="shared" si="8"/>
        <v>14740</v>
      </c>
      <c r="P10" s="20">
        <f t="shared" si="8"/>
        <v>15180</v>
      </c>
      <c r="Q10" s="20">
        <f t="shared" si="8"/>
        <v>15620</v>
      </c>
      <c r="R10" s="20">
        <f t="shared" si="8"/>
        <v>16060</v>
      </c>
      <c r="S10" s="20">
        <f t="shared" si="8"/>
        <v>16500</v>
      </c>
      <c r="T10" s="20">
        <f t="shared" si="8"/>
        <v>16940</v>
      </c>
      <c r="U10" s="20">
        <f t="shared" si="8"/>
        <v>17380</v>
      </c>
      <c r="V10" s="20">
        <f t="shared" si="8"/>
        <v>17820</v>
      </c>
      <c r="W10" s="20">
        <f t="shared" si="8"/>
        <v>18260</v>
      </c>
      <c r="X10" s="20">
        <f t="shared" si="8"/>
        <v>18700</v>
      </c>
      <c r="Y10" s="20">
        <f t="shared" si="8"/>
        <v>19140</v>
      </c>
      <c r="Z10" s="20">
        <f t="shared" si="8"/>
        <v>19580</v>
      </c>
      <c r="AA10" s="20">
        <f t="shared" si="8"/>
        <v>20020</v>
      </c>
      <c r="AB10" s="20">
        <f t="shared" si="8"/>
        <v>20460</v>
      </c>
      <c r="AC10" s="20">
        <f t="shared" si="8"/>
        <v>20900</v>
      </c>
      <c r="AD10" s="20">
        <f t="shared" si="8"/>
        <v>21340</v>
      </c>
      <c r="AE10" s="20">
        <f t="shared" si="8"/>
        <v>21780</v>
      </c>
      <c r="AF10" s="20">
        <f t="shared" si="8"/>
        <v>22220</v>
      </c>
      <c r="AG10" s="20">
        <f t="shared" si="8"/>
        <v>22660</v>
      </c>
      <c r="AH10" s="20">
        <f t="shared" si="8"/>
        <v>23100</v>
      </c>
    </row>
    <row r="11" spans="1:34" x14ac:dyDescent="0.25">
      <c r="A11" s="38">
        <v>5</v>
      </c>
      <c r="B11" s="31">
        <v>2016</v>
      </c>
      <c r="C11" s="31">
        <v>420</v>
      </c>
      <c r="D11" s="31">
        <v>8590</v>
      </c>
      <c r="E11" s="31">
        <f>SUM(D11,420)</f>
        <v>9010</v>
      </c>
      <c r="F11" s="31">
        <f t="shared" ref="F11:AH11" si="9">SUM(E11,420)</f>
        <v>9430</v>
      </c>
      <c r="G11" s="31">
        <f t="shared" si="9"/>
        <v>9850</v>
      </c>
      <c r="H11" s="31">
        <f t="shared" si="9"/>
        <v>10270</v>
      </c>
      <c r="I11" s="31">
        <f t="shared" si="9"/>
        <v>10690</v>
      </c>
      <c r="J11" s="31">
        <f t="shared" si="9"/>
        <v>11110</v>
      </c>
      <c r="K11" s="31">
        <f t="shared" si="9"/>
        <v>11530</v>
      </c>
      <c r="L11" s="31">
        <f t="shared" si="9"/>
        <v>11950</v>
      </c>
      <c r="M11" s="31">
        <f t="shared" si="9"/>
        <v>12370</v>
      </c>
      <c r="N11" s="31">
        <f t="shared" si="9"/>
        <v>12790</v>
      </c>
      <c r="O11" s="31">
        <f t="shared" si="9"/>
        <v>13210</v>
      </c>
      <c r="P11" s="31">
        <f t="shared" si="9"/>
        <v>13630</v>
      </c>
      <c r="Q11" s="31">
        <f t="shared" si="9"/>
        <v>14050</v>
      </c>
      <c r="R11" s="31">
        <f t="shared" si="9"/>
        <v>14470</v>
      </c>
      <c r="S11" s="31">
        <f t="shared" si="9"/>
        <v>14890</v>
      </c>
      <c r="T11" s="31">
        <f t="shared" si="9"/>
        <v>15310</v>
      </c>
      <c r="U11" s="31">
        <f t="shared" si="9"/>
        <v>15730</v>
      </c>
      <c r="V11" s="31">
        <f t="shared" si="9"/>
        <v>16150</v>
      </c>
      <c r="W11" s="31">
        <f t="shared" si="9"/>
        <v>16570</v>
      </c>
      <c r="X11" s="31">
        <f t="shared" si="9"/>
        <v>16990</v>
      </c>
      <c r="Y11" s="31">
        <f t="shared" si="9"/>
        <v>17410</v>
      </c>
      <c r="Z11" s="31">
        <f t="shared" si="9"/>
        <v>17830</v>
      </c>
      <c r="AA11" s="31">
        <f t="shared" si="9"/>
        <v>18250</v>
      </c>
      <c r="AB11" s="31">
        <f t="shared" si="9"/>
        <v>18670</v>
      </c>
      <c r="AC11" s="31">
        <f t="shared" si="9"/>
        <v>19090</v>
      </c>
      <c r="AD11" s="31">
        <f t="shared" si="9"/>
        <v>19510</v>
      </c>
      <c r="AE11" s="31">
        <f t="shared" si="9"/>
        <v>19930</v>
      </c>
      <c r="AF11" s="31">
        <f t="shared" si="9"/>
        <v>20350</v>
      </c>
      <c r="AG11" s="31">
        <f t="shared" si="9"/>
        <v>20770</v>
      </c>
      <c r="AH11" s="31">
        <f t="shared" si="9"/>
        <v>21190</v>
      </c>
    </row>
    <row r="12" spans="1:34" ht="15.75" thickBot="1" x14ac:dyDescent="0.3">
      <c r="A12" s="39"/>
      <c r="B12" s="20">
        <v>2017</v>
      </c>
      <c r="C12" s="20">
        <v>500</v>
      </c>
      <c r="D12" s="20">
        <v>10260</v>
      </c>
      <c r="E12" s="20">
        <f>SUM(D12,500)</f>
        <v>10760</v>
      </c>
      <c r="F12" s="20">
        <f t="shared" ref="F12:AH12" si="10">SUM(E12,500)</f>
        <v>11260</v>
      </c>
      <c r="G12" s="20">
        <f t="shared" si="10"/>
        <v>11760</v>
      </c>
      <c r="H12" s="20">
        <f t="shared" si="10"/>
        <v>12260</v>
      </c>
      <c r="I12" s="20">
        <f t="shared" si="10"/>
        <v>12760</v>
      </c>
      <c r="J12" s="20">
        <f t="shared" si="10"/>
        <v>13260</v>
      </c>
      <c r="K12" s="20">
        <f t="shared" si="10"/>
        <v>13760</v>
      </c>
      <c r="L12" s="20">
        <f t="shared" si="10"/>
        <v>14260</v>
      </c>
      <c r="M12" s="20">
        <f t="shared" si="10"/>
        <v>14760</v>
      </c>
      <c r="N12" s="20">
        <f t="shared" si="10"/>
        <v>15260</v>
      </c>
      <c r="O12" s="20">
        <f t="shared" si="10"/>
        <v>15760</v>
      </c>
      <c r="P12" s="20">
        <f t="shared" si="10"/>
        <v>16260</v>
      </c>
      <c r="Q12" s="20">
        <f t="shared" si="10"/>
        <v>16760</v>
      </c>
      <c r="R12" s="20">
        <f t="shared" si="10"/>
        <v>17260</v>
      </c>
      <c r="S12" s="20">
        <f t="shared" si="10"/>
        <v>17760</v>
      </c>
      <c r="T12" s="20">
        <f t="shared" si="10"/>
        <v>18260</v>
      </c>
      <c r="U12" s="20">
        <f t="shared" si="10"/>
        <v>18760</v>
      </c>
      <c r="V12" s="20">
        <f t="shared" si="10"/>
        <v>19260</v>
      </c>
      <c r="W12" s="20">
        <f t="shared" si="10"/>
        <v>19760</v>
      </c>
      <c r="X12" s="20">
        <f t="shared" si="10"/>
        <v>20260</v>
      </c>
      <c r="Y12" s="20">
        <f t="shared" si="10"/>
        <v>20760</v>
      </c>
      <c r="Z12" s="20">
        <f t="shared" si="10"/>
        <v>21260</v>
      </c>
      <c r="AA12" s="20">
        <f t="shared" si="10"/>
        <v>21760</v>
      </c>
      <c r="AB12" s="20">
        <f t="shared" si="10"/>
        <v>22260</v>
      </c>
      <c r="AC12" s="20">
        <f t="shared" si="10"/>
        <v>22760</v>
      </c>
      <c r="AD12" s="20">
        <f t="shared" si="10"/>
        <v>23260</v>
      </c>
      <c r="AE12" s="20">
        <f t="shared" si="10"/>
        <v>23760</v>
      </c>
      <c r="AF12" s="20">
        <f t="shared" si="10"/>
        <v>24260</v>
      </c>
      <c r="AG12" s="20">
        <f t="shared" si="10"/>
        <v>24760</v>
      </c>
      <c r="AH12" s="20">
        <f t="shared" si="10"/>
        <v>25260</v>
      </c>
    </row>
    <row r="13" spans="1:34" x14ac:dyDescent="0.25">
      <c r="A13" s="38">
        <v>6</v>
      </c>
      <c r="B13" s="31">
        <v>2016</v>
      </c>
      <c r="C13" s="31">
        <v>470</v>
      </c>
      <c r="D13" s="31">
        <v>8900</v>
      </c>
      <c r="E13" s="31">
        <f>SUM(D13,470)</f>
        <v>9370</v>
      </c>
      <c r="F13" s="31">
        <f t="shared" ref="F13:AH13" si="11">SUM(E13,470)</f>
        <v>9840</v>
      </c>
      <c r="G13" s="31">
        <f t="shared" si="11"/>
        <v>10310</v>
      </c>
      <c r="H13" s="31">
        <f t="shared" si="11"/>
        <v>10780</v>
      </c>
      <c r="I13" s="31">
        <f t="shared" si="11"/>
        <v>11250</v>
      </c>
      <c r="J13" s="31">
        <f t="shared" si="11"/>
        <v>11720</v>
      </c>
      <c r="K13" s="31">
        <f t="shared" si="11"/>
        <v>12190</v>
      </c>
      <c r="L13" s="31">
        <f t="shared" si="11"/>
        <v>12660</v>
      </c>
      <c r="M13" s="31">
        <f t="shared" si="11"/>
        <v>13130</v>
      </c>
      <c r="N13" s="31">
        <f t="shared" si="11"/>
        <v>13600</v>
      </c>
      <c r="O13" s="31">
        <f t="shared" si="11"/>
        <v>14070</v>
      </c>
      <c r="P13" s="31">
        <f t="shared" si="11"/>
        <v>14540</v>
      </c>
      <c r="Q13" s="31">
        <f t="shared" si="11"/>
        <v>15010</v>
      </c>
      <c r="R13" s="31">
        <f t="shared" si="11"/>
        <v>15480</v>
      </c>
      <c r="S13" s="31">
        <f t="shared" si="11"/>
        <v>15950</v>
      </c>
      <c r="T13" s="31">
        <f t="shared" si="11"/>
        <v>16420</v>
      </c>
      <c r="U13" s="31">
        <f t="shared" si="11"/>
        <v>16890</v>
      </c>
      <c r="V13" s="31">
        <f t="shared" si="11"/>
        <v>17360</v>
      </c>
      <c r="W13" s="31">
        <f t="shared" si="11"/>
        <v>17830</v>
      </c>
      <c r="X13" s="31">
        <f t="shared" si="11"/>
        <v>18300</v>
      </c>
      <c r="Y13" s="31">
        <f t="shared" si="11"/>
        <v>18770</v>
      </c>
      <c r="Z13" s="31">
        <f t="shared" si="11"/>
        <v>19240</v>
      </c>
      <c r="AA13" s="31">
        <f t="shared" si="11"/>
        <v>19710</v>
      </c>
      <c r="AB13" s="31">
        <f t="shared" si="11"/>
        <v>20180</v>
      </c>
      <c r="AC13" s="31">
        <f t="shared" si="11"/>
        <v>20650</v>
      </c>
      <c r="AD13" s="31">
        <f t="shared" si="11"/>
        <v>21120</v>
      </c>
      <c r="AE13" s="31">
        <f t="shared" si="11"/>
        <v>21590</v>
      </c>
      <c r="AF13" s="31">
        <f t="shared" si="11"/>
        <v>22060</v>
      </c>
      <c r="AG13" s="31">
        <f t="shared" si="11"/>
        <v>22530</v>
      </c>
      <c r="AH13" s="31">
        <f t="shared" si="11"/>
        <v>23000</v>
      </c>
    </row>
    <row r="14" spans="1:34" ht="15.75" thickBot="1" x14ac:dyDescent="0.3">
      <c r="A14" s="39"/>
      <c r="B14" s="20">
        <v>2017</v>
      </c>
      <c r="C14" s="20">
        <v>560</v>
      </c>
      <c r="D14" s="20">
        <v>10620</v>
      </c>
      <c r="E14" s="20">
        <f>SUM(D14,560)</f>
        <v>11180</v>
      </c>
      <c r="F14" s="20">
        <f t="shared" ref="F14:AH14" si="12">SUM(E14,560)</f>
        <v>11740</v>
      </c>
      <c r="G14" s="20">
        <f t="shared" si="12"/>
        <v>12300</v>
      </c>
      <c r="H14" s="20">
        <f t="shared" si="12"/>
        <v>12860</v>
      </c>
      <c r="I14" s="20">
        <f t="shared" si="12"/>
        <v>13420</v>
      </c>
      <c r="J14" s="20">
        <f t="shared" si="12"/>
        <v>13980</v>
      </c>
      <c r="K14" s="20">
        <f t="shared" si="12"/>
        <v>14540</v>
      </c>
      <c r="L14" s="20">
        <f t="shared" si="12"/>
        <v>15100</v>
      </c>
      <c r="M14" s="20">
        <f t="shared" si="12"/>
        <v>15660</v>
      </c>
      <c r="N14" s="20">
        <f t="shared" si="12"/>
        <v>16220</v>
      </c>
      <c r="O14" s="20">
        <f t="shared" si="12"/>
        <v>16780</v>
      </c>
      <c r="P14" s="20">
        <f t="shared" si="12"/>
        <v>17340</v>
      </c>
      <c r="Q14" s="20">
        <f t="shared" si="12"/>
        <v>17900</v>
      </c>
      <c r="R14" s="20">
        <f t="shared" si="12"/>
        <v>18460</v>
      </c>
      <c r="S14" s="20">
        <f t="shared" si="12"/>
        <v>19020</v>
      </c>
      <c r="T14" s="20">
        <f t="shared" si="12"/>
        <v>19580</v>
      </c>
      <c r="U14" s="20">
        <f t="shared" si="12"/>
        <v>20140</v>
      </c>
      <c r="V14" s="20">
        <f t="shared" si="12"/>
        <v>20700</v>
      </c>
      <c r="W14" s="20">
        <f t="shared" si="12"/>
        <v>21260</v>
      </c>
      <c r="X14" s="20">
        <f t="shared" si="12"/>
        <v>21820</v>
      </c>
      <c r="Y14" s="20">
        <f t="shared" si="12"/>
        <v>22380</v>
      </c>
      <c r="Z14" s="20">
        <f t="shared" si="12"/>
        <v>22940</v>
      </c>
      <c r="AA14" s="20">
        <f t="shared" si="12"/>
        <v>23500</v>
      </c>
      <c r="AB14" s="20">
        <f t="shared" si="12"/>
        <v>24060</v>
      </c>
      <c r="AC14" s="20">
        <f t="shared" si="12"/>
        <v>24620</v>
      </c>
      <c r="AD14" s="20">
        <f t="shared" si="12"/>
        <v>25180</v>
      </c>
      <c r="AE14" s="20">
        <f t="shared" si="12"/>
        <v>25740</v>
      </c>
      <c r="AF14" s="20">
        <f t="shared" si="12"/>
        <v>26300</v>
      </c>
      <c r="AG14" s="20">
        <f t="shared" si="12"/>
        <v>26860</v>
      </c>
      <c r="AH14" s="20">
        <f t="shared" si="12"/>
        <v>27420</v>
      </c>
    </row>
    <row r="15" spans="1:34" x14ac:dyDescent="0.25">
      <c r="A15" s="38">
        <v>7</v>
      </c>
      <c r="B15" s="31">
        <v>2016</v>
      </c>
      <c r="C15" s="31">
        <v>510</v>
      </c>
      <c r="D15" s="31">
        <v>9220</v>
      </c>
      <c r="E15" s="31">
        <f>SUM(D15,510)</f>
        <v>9730</v>
      </c>
      <c r="F15" s="31">
        <f t="shared" ref="F15:AH15" si="13">SUM(E15,510)</f>
        <v>10240</v>
      </c>
      <c r="G15" s="31">
        <f t="shared" si="13"/>
        <v>10750</v>
      </c>
      <c r="H15" s="31">
        <f t="shared" si="13"/>
        <v>11260</v>
      </c>
      <c r="I15" s="31">
        <f t="shared" si="13"/>
        <v>11770</v>
      </c>
      <c r="J15" s="31">
        <f t="shared" si="13"/>
        <v>12280</v>
      </c>
      <c r="K15" s="31">
        <f t="shared" si="13"/>
        <v>12790</v>
      </c>
      <c r="L15" s="31">
        <f t="shared" si="13"/>
        <v>13300</v>
      </c>
      <c r="M15" s="31">
        <f t="shared" si="13"/>
        <v>13810</v>
      </c>
      <c r="N15" s="31">
        <f t="shared" si="13"/>
        <v>14320</v>
      </c>
      <c r="O15" s="31">
        <f t="shared" si="13"/>
        <v>14830</v>
      </c>
      <c r="P15" s="31">
        <f t="shared" si="13"/>
        <v>15340</v>
      </c>
      <c r="Q15" s="31">
        <f t="shared" si="13"/>
        <v>15850</v>
      </c>
      <c r="R15" s="31">
        <f t="shared" si="13"/>
        <v>16360</v>
      </c>
      <c r="S15" s="31">
        <f t="shared" si="13"/>
        <v>16870</v>
      </c>
      <c r="T15" s="31">
        <f t="shared" si="13"/>
        <v>17380</v>
      </c>
      <c r="U15" s="31">
        <f t="shared" si="13"/>
        <v>17890</v>
      </c>
      <c r="V15" s="31">
        <f t="shared" si="13"/>
        <v>18400</v>
      </c>
      <c r="W15" s="31">
        <f t="shared" si="13"/>
        <v>18910</v>
      </c>
      <c r="X15" s="31">
        <f t="shared" si="13"/>
        <v>19420</v>
      </c>
      <c r="Y15" s="31">
        <f t="shared" si="13"/>
        <v>19930</v>
      </c>
      <c r="Z15" s="31">
        <f t="shared" si="13"/>
        <v>20440</v>
      </c>
      <c r="AA15" s="31">
        <f t="shared" si="13"/>
        <v>20950</v>
      </c>
      <c r="AB15" s="31">
        <f t="shared" si="13"/>
        <v>21460</v>
      </c>
      <c r="AC15" s="31">
        <f t="shared" si="13"/>
        <v>21970</v>
      </c>
      <c r="AD15" s="31">
        <f t="shared" si="13"/>
        <v>22480</v>
      </c>
      <c r="AE15" s="31">
        <f t="shared" si="13"/>
        <v>22990</v>
      </c>
      <c r="AF15" s="31">
        <f t="shared" si="13"/>
        <v>23500</v>
      </c>
      <c r="AG15" s="31">
        <f t="shared" si="13"/>
        <v>24010</v>
      </c>
      <c r="AH15" s="31">
        <f t="shared" si="13"/>
        <v>24520</v>
      </c>
    </row>
    <row r="16" spans="1:34" ht="15.75" thickBot="1" x14ac:dyDescent="0.3">
      <c r="A16" s="39"/>
      <c r="B16" s="20">
        <v>2017</v>
      </c>
      <c r="C16" s="20">
        <v>610</v>
      </c>
      <c r="D16" s="20">
        <v>10990</v>
      </c>
      <c r="E16" s="20">
        <f>SUM(D16,610)</f>
        <v>11600</v>
      </c>
      <c r="F16" s="20">
        <f t="shared" ref="F16:AH16" si="14">SUM(E16,610)</f>
        <v>12210</v>
      </c>
      <c r="G16" s="20">
        <f t="shared" si="14"/>
        <v>12820</v>
      </c>
      <c r="H16" s="20">
        <f t="shared" si="14"/>
        <v>13430</v>
      </c>
      <c r="I16" s="20">
        <f t="shared" si="14"/>
        <v>14040</v>
      </c>
      <c r="J16" s="20">
        <f t="shared" si="14"/>
        <v>14650</v>
      </c>
      <c r="K16" s="20">
        <f t="shared" si="14"/>
        <v>15260</v>
      </c>
      <c r="L16" s="20">
        <f t="shared" si="14"/>
        <v>15870</v>
      </c>
      <c r="M16" s="20">
        <f t="shared" si="14"/>
        <v>16480</v>
      </c>
      <c r="N16" s="20">
        <f t="shared" si="14"/>
        <v>17090</v>
      </c>
      <c r="O16" s="20">
        <f t="shared" si="14"/>
        <v>17700</v>
      </c>
      <c r="P16" s="20">
        <f t="shared" si="14"/>
        <v>18310</v>
      </c>
      <c r="Q16" s="20">
        <f t="shared" si="14"/>
        <v>18920</v>
      </c>
      <c r="R16" s="20">
        <f t="shared" si="14"/>
        <v>19530</v>
      </c>
      <c r="S16" s="20">
        <f t="shared" si="14"/>
        <v>20140</v>
      </c>
      <c r="T16" s="20">
        <f t="shared" si="14"/>
        <v>20750</v>
      </c>
      <c r="U16" s="20">
        <f t="shared" si="14"/>
        <v>21360</v>
      </c>
      <c r="V16" s="20">
        <f t="shared" si="14"/>
        <v>21970</v>
      </c>
      <c r="W16" s="20">
        <f t="shared" si="14"/>
        <v>22580</v>
      </c>
      <c r="X16" s="20">
        <f t="shared" si="14"/>
        <v>23190</v>
      </c>
      <c r="Y16" s="20">
        <f t="shared" si="14"/>
        <v>23800</v>
      </c>
      <c r="Z16" s="20">
        <f t="shared" si="14"/>
        <v>24410</v>
      </c>
      <c r="AA16" s="20">
        <f t="shared" si="14"/>
        <v>25020</v>
      </c>
      <c r="AB16" s="20">
        <f t="shared" si="14"/>
        <v>25630</v>
      </c>
      <c r="AC16" s="20">
        <f t="shared" si="14"/>
        <v>26240</v>
      </c>
      <c r="AD16" s="20">
        <f t="shared" si="14"/>
        <v>26850</v>
      </c>
      <c r="AE16" s="20">
        <f t="shared" si="14"/>
        <v>27460</v>
      </c>
      <c r="AF16" s="20">
        <f t="shared" si="14"/>
        <v>28070</v>
      </c>
      <c r="AG16" s="20">
        <f t="shared" si="14"/>
        <v>28680</v>
      </c>
      <c r="AH16" s="20">
        <f t="shared" si="14"/>
        <v>29290</v>
      </c>
    </row>
    <row r="17" spans="1:34" x14ac:dyDescent="0.25">
      <c r="A17" s="38">
        <v>8</v>
      </c>
      <c r="B17" s="31">
        <v>2016</v>
      </c>
      <c r="C17" s="31">
        <v>560</v>
      </c>
      <c r="D17" s="31">
        <v>9540</v>
      </c>
      <c r="E17" s="31">
        <f>SUM(D17,560)</f>
        <v>10100</v>
      </c>
      <c r="F17" s="31">
        <f t="shared" ref="F17:AG17" si="15">SUM(E17,560)</f>
        <v>10660</v>
      </c>
      <c r="G17" s="31">
        <f t="shared" si="15"/>
        <v>11220</v>
      </c>
      <c r="H17" s="31">
        <f t="shared" si="15"/>
        <v>11780</v>
      </c>
      <c r="I17" s="31">
        <f t="shared" si="15"/>
        <v>12340</v>
      </c>
      <c r="J17" s="31">
        <f t="shared" si="15"/>
        <v>12900</v>
      </c>
      <c r="K17" s="31">
        <f t="shared" si="15"/>
        <v>13460</v>
      </c>
      <c r="L17" s="31">
        <f t="shared" si="15"/>
        <v>14020</v>
      </c>
      <c r="M17" s="31">
        <f t="shared" si="15"/>
        <v>14580</v>
      </c>
      <c r="N17" s="31">
        <f t="shared" si="15"/>
        <v>15140</v>
      </c>
      <c r="O17" s="31">
        <f t="shared" si="15"/>
        <v>15700</v>
      </c>
      <c r="P17" s="31">
        <f t="shared" si="15"/>
        <v>16260</v>
      </c>
      <c r="Q17" s="31">
        <f t="shared" si="15"/>
        <v>16820</v>
      </c>
      <c r="R17" s="31">
        <f t="shared" si="15"/>
        <v>17380</v>
      </c>
      <c r="S17" s="31">
        <f t="shared" si="15"/>
        <v>17940</v>
      </c>
      <c r="T17" s="31">
        <f t="shared" si="15"/>
        <v>18500</v>
      </c>
      <c r="U17" s="31">
        <f t="shared" si="15"/>
        <v>19060</v>
      </c>
      <c r="V17" s="31">
        <f t="shared" si="15"/>
        <v>19620</v>
      </c>
      <c r="W17" s="31">
        <f t="shared" si="15"/>
        <v>20180</v>
      </c>
      <c r="X17" s="31">
        <f t="shared" si="15"/>
        <v>20740</v>
      </c>
      <c r="Y17" s="31">
        <f t="shared" si="15"/>
        <v>21300</v>
      </c>
      <c r="Z17" s="31">
        <f t="shared" si="15"/>
        <v>21860</v>
      </c>
      <c r="AA17" s="31">
        <f t="shared" si="15"/>
        <v>22420</v>
      </c>
      <c r="AB17" s="31">
        <f t="shared" si="15"/>
        <v>22980</v>
      </c>
      <c r="AC17" s="31">
        <f t="shared" si="15"/>
        <v>23540</v>
      </c>
      <c r="AD17" s="31">
        <f t="shared" si="15"/>
        <v>24100</v>
      </c>
      <c r="AE17" s="31">
        <f t="shared" si="15"/>
        <v>24660</v>
      </c>
      <c r="AF17" s="31">
        <f t="shared" si="15"/>
        <v>25220</v>
      </c>
      <c r="AG17" s="31">
        <f t="shared" si="15"/>
        <v>25780</v>
      </c>
      <c r="AH17" s="31">
        <f>SUM(AG17,560)</f>
        <v>26340</v>
      </c>
    </row>
    <row r="18" spans="1:34" ht="15.75" thickBot="1" x14ac:dyDescent="0.3">
      <c r="A18" s="39"/>
      <c r="B18" s="20">
        <v>2017</v>
      </c>
      <c r="C18" s="20">
        <v>670</v>
      </c>
      <c r="D18" s="20">
        <v>11380</v>
      </c>
      <c r="E18" s="20">
        <f>SUM(D18,670)</f>
        <v>12050</v>
      </c>
      <c r="F18" s="20">
        <f t="shared" ref="F18:AH18" si="16">SUM(E18,670)</f>
        <v>12720</v>
      </c>
      <c r="G18" s="20">
        <f t="shared" si="16"/>
        <v>13390</v>
      </c>
      <c r="H18" s="20">
        <f t="shared" si="16"/>
        <v>14060</v>
      </c>
      <c r="I18" s="20">
        <f t="shared" si="16"/>
        <v>14730</v>
      </c>
      <c r="J18" s="20">
        <f t="shared" si="16"/>
        <v>15400</v>
      </c>
      <c r="K18" s="20">
        <f t="shared" si="16"/>
        <v>16070</v>
      </c>
      <c r="L18" s="20">
        <f t="shared" si="16"/>
        <v>16740</v>
      </c>
      <c r="M18" s="20">
        <f t="shared" si="16"/>
        <v>17410</v>
      </c>
      <c r="N18" s="20">
        <f t="shared" si="16"/>
        <v>18080</v>
      </c>
      <c r="O18" s="20">
        <f t="shared" si="16"/>
        <v>18750</v>
      </c>
      <c r="P18" s="20">
        <f t="shared" si="16"/>
        <v>19420</v>
      </c>
      <c r="Q18" s="20">
        <f t="shared" si="16"/>
        <v>20090</v>
      </c>
      <c r="R18" s="20">
        <f t="shared" si="16"/>
        <v>20760</v>
      </c>
      <c r="S18" s="20">
        <f t="shared" si="16"/>
        <v>21430</v>
      </c>
      <c r="T18" s="20">
        <f t="shared" si="16"/>
        <v>22100</v>
      </c>
      <c r="U18" s="20">
        <f t="shared" si="16"/>
        <v>22770</v>
      </c>
      <c r="V18" s="20">
        <f t="shared" si="16"/>
        <v>23440</v>
      </c>
      <c r="W18" s="20">
        <f t="shared" si="16"/>
        <v>24110</v>
      </c>
      <c r="X18" s="20">
        <f t="shared" si="16"/>
        <v>24780</v>
      </c>
      <c r="Y18" s="20">
        <f t="shared" si="16"/>
        <v>25450</v>
      </c>
      <c r="Z18" s="20">
        <f t="shared" si="16"/>
        <v>26120</v>
      </c>
      <c r="AA18" s="20">
        <f t="shared" si="16"/>
        <v>26790</v>
      </c>
      <c r="AB18" s="20">
        <f t="shared" si="16"/>
        <v>27460</v>
      </c>
      <c r="AC18" s="20">
        <f t="shared" si="16"/>
        <v>28130</v>
      </c>
      <c r="AD18" s="20">
        <f t="shared" si="16"/>
        <v>28800</v>
      </c>
      <c r="AE18" s="20">
        <f t="shared" si="16"/>
        <v>29470</v>
      </c>
      <c r="AF18" s="20">
        <f t="shared" si="16"/>
        <v>30140</v>
      </c>
      <c r="AG18" s="20">
        <f t="shared" si="16"/>
        <v>30810</v>
      </c>
      <c r="AH18" s="20">
        <f t="shared" si="16"/>
        <v>31480</v>
      </c>
    </row>
    <row r="19" spans="1:34" x14ac:dyDescent="0.25">
      <c r="A19" s="38">
        <v>9</v>
      </c>
      <c r="B19" s="31">
        <v>2016</v>
      </c>
      <c r="C19" s="31">
        <v>610</v>
      </c>
      <c r="D19" s="31">
        <v>9860</v>
      </c>
      <c r="E19" s="31">
        <f>SUM(D19,610)</f>
        <v>10470</v>
      </c>
      <c r="F19" s="31">
        <f t="shared" ref="F19:AH19" si="17">SUM(E19,610)</f>
        <v>11080</v>
      </c>
      <c r="G19" s="31">
        <f t="shared" si="17"/>
        <v>11690</v>
      </c>
      <c r="H19" s="31">
        <f t="shared" si="17"/>
        <v>12300</v>
      </c>
      <c r="I19" s="31">
        <f t="shared" si="17"/>
        <v>12910</v>
      </c>
      <c r="J19" s="31">
        <f t="shared" si="17"/>
        <v>13520</v>
      </c>
      <c r="K19" s="31">
        <f t="shared" si="17"/>
        <v>14130</v>
      </c>
      <c r="L19" s="31">
        <f t="shared" si="17"/>
        <v>14740</v>
      </c>
      <c r="M19" s="31">
        <f t="shared" si="17"/>
        <v>15350</v>
      </c>
      <c r="N19" s="31">
        <f t="shared" si="17"/>
        <v>15960</v>
      </c>
      <c r="O19" s="31">
        <f t="shared" si="17"/>
        <v>16570</v>
      </c>
      <c r="P19" s="31">
        <f t="shared" si="17"/>
        <v>17180</v>
      </c>
      <c r="Q19" s="31">
        <f t="shared" si="17"/>
        <v>17790</v>
      </c>
      <c r="R19" s="31">
        <f t="shared" si="17"/>
        <v>18400</v>
      </c>
      <c r="S19" s="31">
        <f t="shared" si="17"/>
        <v>19010</v>
      </c>
      <c r="T19" s="31">
        <f t="shared" si="17"/>
        <v>19620</v>
      </c>
      <c r="U19" s="31">
        <f t="shared" si="17"/>
        <v>20230</v>
      </c>
      <c r="V19" s="31">
        <f t="shared" si="17"/>
        <v>20840</v>
      </c>
      <c r="W19" s="31">
        <f t="shared" si="17"/>
        <v>21450</v>
      </c>
      <c r="X19" s="31">
        <f t="shared" si="17"/>
        <v>22060</v>
      </c>
      <c r="Y19" s="31">
        <f t="shared" si="17"/>
        <v>22670</v>
      </c>
      <c r="Z19" s="31">
        <f t="shared" si="17"/>
        <v>23280</v>
      </c>
      <c r="AA19" s="31">
        <f t="shared" si="17"/>
        <v>23890</v>
      </c>
      <c r="AB19" s="31">
        <f t="shared" si="17"/>
        <v>24500</v>
      </c>
      <c r="AC19" s="31">
        <f t="shared" si="17"/>
        <v>25110</v>
      </c>
      <c r="AD19" s="31">
        <f t="shared" si="17"/>
        <v>25720</v>
      </c>
      <c r="AE19" s="31">
        <f t="shared" si="17"/>
        <v>26330</v>
      </c>
      <c r="AF19" s="31">
        <f t="shared" si="17"/>
        <v>26940</v>
      </c>
      <c r="AG19" s="31">
        <f t="shared" si="17"/>
        <v>27550</v>
      </c>
      <c r="AH19" s="31">
        <f t="shared" si="17"/>
        <v>28160</v>
      </c>
    </row>
    <row r="20" spans="1:34" ht="15.75" thickBot="1" x14ac:dyDescent="0.3">
      <c r="A20" s="39"/>
      <c r="B20" s="20">
        <v>2017</v>
      </c>
      <c r="C20" s="20">
        <v>730</v>
      </c>
      <c r="D20" s="20">
        <v>11770</v>
      </c>
      <c r="E20" s="20">
        <f>SUM(D20,730)</f>
        <v>12500</v>
      </c>
      <c r="F20" s="20">
        <f t="shared" ref="F20:AH20" si="18">SUM(E20,730)</f>
        <v>13230</v>
      </c>
      <c r="G20" s="20">
        <f t="shared" si="18"/>
        <v>13960</v>
      </c>
      <c r="H20" s="20">
        <f t="shared" si="18"/>
        <v>14690</v>
      </c>
      <c r="I20" s="20">
        <f t="shared" si="18"/>
        <v>15420</v>
      </c>
      <c r="J20" s="20">
        <f t="shared" si="18"/>
        <v>16150</v>
      </c>
      <c r="K20" s="20">
        <f t="shared" si="18"/>
        <v>16880</v>
      </c>
      <c r="L20" s="20">
        <f t="shared" si="18"/>
        <v>17610</v>
      </c>
      <c r="M20" s="20">
        <f t="shared" si="18"/>
        <v>18340</v>
      </c>
      <c r="N20" s="20">
        <f t="shared" si="18"/>
        <v>19070</v>
      </c>
      <c r="O20" s="20">
        <f t="shared" si="18"/>
        <v>19800</v>
      </c>
      <c r="P20" s="20">
        <f t="shared" si="18"/>
        <v>20530</v>
      </c>
      <c r="Q20" s="20">
        <f t="shared" si="18"/>
        <v>21260</v>
      </c>
      <c r="R20" s="20">
        <f t="shared" si="18"/>
        <v>21990</v>
      </c>
      <c r="S20" s="20">
        <f t="shared" si="18"/>
        <v>22720</v>
      </c>
      <c r="T20" s="20">
        <f t="shared" si="18"/>
        <v>23450</v>
      </c>
      <c r="U20" s="20">
        <f t="shared" si="18"/>
        <v>24180</v>
      </c>
      <c r="V20" s="20">
        <f t="shared" si="18"/>
        <v>24910</v>
      </c>
      <c r="W20" s="20">
        <f t="shared" si="18"/>
        <v>25640</v>
      </c>
      <c r="X20" s="20">
        <f t="shared" si="18"/>
        <v>26370</v>
      </c>
      <c r="Y20" s="20">
        <f t="shared" si="18"/>
        <v>27100</v>
      </c>
      <c r="Z20" s="20">
        <f t="shared" si="18"/>
        <v>27830</v>
      </c>
      <c r="AA20" s="20">
        <f t="shared" si="18"/>
        <v>28560</v>
      </c>
      <c r="AB20" s="20">
        <f t="shared" si="18"/>
        <v>29290</v>
      </c>
      <c r="AC20" s="20">
        <f t="shared" si="18"/>
        <v>30020</v>
      </c>
      <c r="AD20" s="20">
        <f t="shared" si="18"/>
        <v>30750</v>
      </c>
      <c r="AE20" s="20">
        <f t="shared" si="18"/>
        <v>31480</v>
      </c>
      <c r="AF20" s="20">
        <f t="shared" si="18"/>
        <v>32210</v>
      </c>
      <c r="AG20" s="20">
        <f t="shared" si="18"/>
        <v>32940</v>
      </c>
      <c r="AH20" s="20">
        <f t="shared" si="18"/>
        <v>33670</v>
      </c>
    </row>
    <row r="21" spans="1:34" x14ac:dyDescent="0.25">
      <c r="A21" s="38">
        <v>10</v>
      </c>
      <c r="B21" s="31">
        <v>2016</v>
      </c>
      <c r="C21" s="31">
        <v>670</v>
      </c>
      <c r="D21" s="31">
        <v>10180</v>
      </c>
      <c r="E21" s="31">
        <f>SUM(D21,670)</f>
        <v>10850</v>
      </c>
      <c r="F21" s="31">
        <f t="shared" ref="F21:AH21" si="19">SUM(E21,670)</f>
        <v>11520</v>
      </c>
      <c r="G21" s="31">
        <f t="shared" si="19"/>
        <v>12190</v>
      </c>
      <c r="H21" s="31">
        <f t="shared" si="19"/>
        <v>12860</v>
      </c>
      <c r="I21" s="31">
        <f t="shared" si="19"/>
        <v>13530</v>
      </c>
      <c r="J21" s="31">
        <f t="shared" si="19"/>
        <v>14200</v>
      </c>
      <c r="K21" s="31">
        <f t="shared" si="19"/>
        <v>14870</v>
      </c>
      <c r="L21" s="31">
        <f t="shared" si="19"/>
        <v>15540</v>
      </c>
      <c r="M21" s="31">
        <f t="shared" si="19"/>
        <v>16210</v>
      </c>
      <c r="N21" s="31">
        <f t="shared" si="19"/>
        <v>16880</v>
      </c>
      <c r="O21" s="31">
        <f t="shared" si="19"/>
        <v>17550</v>
      </c>
      <c r="P21" s="31">
        <f t="shared" si="19"/>
        <v>18220</v>
      </c>
      <c r="Q21" s="31">
        <f t="shared" si="19"/>
        <v>18890</v>
      </c>
      <c r="R21" s="31">
        <f t="shared" si="19"/>
        <v>19560</v>
      </c>
      <c r="S21" s="31">
        <f t="shared" si="19"/>
        <v>20230</v>
      </c>
      <c r="T21" s="31">
        <f t="shared" si="19"/>
        <v>20900</v>
      </c>
      <c r="U21" s="31">
        <f t="shared" si="19"/>
        <v>21570</v>
      </c>
      <c r="V21" s="31">
        <f t="shared" si="19"/>
        <v>22240</v>
      </c>
      <c r="W21" s="31">
        <f t="shared" si="19"/>
        <v>22910</v>
      </c>
      <c r="X21" s="31">
        <f t="shared" si="19"/>
        <v>23580</v>
      </c>
      <c r="Y21" s="31">
        <f t="shared" si="19"/>
        <v>24250</v>
      </c>
      <c r="Z21" s="31">
        <f t="shared" si="19"/>
        <v>24920</v>
      </c>
      <c r="AA21" s="31">
        <f t="shared" si="19"/>
        <v>25590</v>
      </c>
      <c r="AB21" s="31">
        <f t="shared" si="19"/>
        <v>26260</v>
      </c>
      <c r="AC21" s="31">
        <f t="shared" si="19"/>
        <v>26930</v>
      </c>
      <c r="AD21" s="31">
        <f t="shared" si="19"/>
        <v>27600</v>
      </c>
      <c r="AE21" s="31">
        <f t="shared" si="19"/>
        <v>28270</v>
      </c>
      <c r="AF21" s="31">
        <f t="shared" si="19"/>
        <v>28940</v>
      </c>
      <c r="AG21" s="31">
        <f t="shared" si="19"/>
        <v>29610</v>
      </c>
      <c r="AH21" s="31">
        <f t="shared" si="19"/>
        <v>30280</v>
      </c>
    </row>
    <row r="22" spans="1:34" ht="15.75" thickBot="1" x14ac:dyDescent="0.3">
      <c r="A22" s="39"/>
      <c r="B22" s="20">
        <v>2017</v>
      </c>
      <c r="C22" s="20">
        <v>800</v>
      </c>
      <c r="D22" s="20">
        <v>12160</v>
      </c>
      <c r="E22" s="20">
        <f>SUM(D22,800)</f>
        <v>12960</v>
      </c>
      <c r="F22" s="20">
        <f t="shared" ref="F22:AH22" si="20">SUM(E22,800)</f>
        <v>13760</v>
      </c>
      <c r="G22" s="20">
        <f t="shared" si="20"/>
        <v>14560</v>
      </c>
      <c r="H22" s="20">
        <f t="shared" si="20"/>
        <v>15360</v>
      </c>
      <c r="I22" s="20">
        <f t="shared" si="20"/>
        <v>16160</v>
      </c>
      <c r="J22" s="20">
        <f t="shared" si="20"/>
        <v>16960</v>
      </c>
      <c r="K22" s="20">
        <f t="shared" si="20"/>
        <v>17760</v>
      </c>
      <c r="L22" s="20">
        <f t="shared" si="20"/>
        <v>18560</v>
      </c>
      <c r="M22" s="20">
        <f t="shared" si="20"/>
        <v>19360</v>
      </c>
      <c r="N22" s="20">
        <f t="shared" si="20"/>
        <v>20160</v>
      </c>
      <c r="O22" s="20">
        <f t="shared" si="20"/>
        <v>20960</v>
      </c>
      <c r="P22" s="20">
        <f t="shared" si="20"/>
        <v>21760</v>
      </c>
      <c r="Q22" s="20">
        <f t="shared" si="20"/>
        <v>22560</v>
      </c>
      <c r="R22" s="20">
        <f t="shared" si="20"/>
        <v>23360</v>
      </c>
      <c r="S22" s="20">
        <f t="shared" si="20"/>
        <v>24160</v>
      </c>
      <c r="T22" s="20">
        <f t="shared" si="20"/>
        <v>24960</v>
      </c>
      <c r="U22" s="20">
        <f t="shared" si="20"/>
        <v>25760</v>
      </c>
      <c r="V22" s="20">
        <f t="shared" si="20"/>
        <v>26560</v>
      </c>
      <c r="W22" s="20">
        <f t="shared" si="20"/>
        <v>27360</v>
      </c>
      <c r="X22" s="20">
        <f t="shared" si="20"/>
        <v>28160</v>
      </c>
      <c r="Y22" s="20">
        <f t="shared" si="20"/>
        <v>28960</v>
      </c>
      <c r="Z22" s="20">
        <f t="shared" si="20"/>
        <v>29760</v>
      </c>
      <c r="AA22" s="20">
        <f t="shared" si="20"/>
        <v>30560</v>
      </c>
      <c r="AB22" s="20">
        <f t="shared" si="20"/>
        <v>31360</v>
      </c>
      <c r="AC22" s="20">
        <f t="shared" si="20"/>
        <v>32160</v>
      </c>
      <c r="AD22" s="20">
        <f t="shared" si="20"/>
        <v>32960</v>
      </c>
      <c r="AE22" s="20">
        <f t="shared" si="20"/>
        <v>33760</v>
      </c>
      <c r="AF22" s="20">
        <f t="shared" si="20"/>
        <v>34560</v>
      </c>
      <c r="AG22" s="20">
        <f t="shared" si="20"/>
        <v>35360</v>
      </c>
      <c r="AH22" s="20">
        <f t="shared" si="20"/>
        <v>36160</v>
      </c>
    </row>
    <row r="23" spans="1:34" x14ac:dyDescent="0.25">
      <c r="A23" s="38">
        <v>11</v>
      </c>
      <c r="B23" s="31">
        <v>2016</v>
      </c>
      <c r="C23" s="31">
        <v>740</v>
      </c>
      <c r="D23" s="31">
        <v>10510</v>
      </c>
      <c r="E23" s="31">
        <f>SUM(D23,740)</f>
        <v>11250</v>
      </c>
      <c r="F23" s="31">
        <f t="shared" ref="F23:AH23" si="21">SUM(E23,740)</f>
        <v>11990</v>
      </c>
      <c r="G23" s="31">
        <f t="shared" si="21"/>
        <v>12730</v>
      </c>
      <c r="H23" s="31">
        <f t="shared" si="21"/>
        <v>13470</v>
      </c>
      <c r="I23" s="31">
        <f t="shared" si="21"/>
        <v>14210</v>
      </c>
      <c r="J23" s="31">
        <f t="shared" si="21"/>
        <v>14950</v>
      </c>
      <c r="K23" s="31">
        <f t="shared" si="21"/>
        <v>15690</v>
      </c>
      <c r="L23" s="31">
        <f t="shared" si="21"/>
        <v>16430</v>
      </c>
      <c r="M23" s="31">
        <f t="shared" si="21"/>
        <v>17170</v>
      </c>
      <c r="N23" s="31">
        <f t="shared" si="21"/>
        <v>17910</v>
      </c>
      <c r="O23" s="31">
        <f t="shared" si="21"/>
        <v>18650</v>
      </c>
      <c r="P23" s="31">
        <f t="shared" si="21"/>
        <v>19390</v>
      </c>
      <c r="Q23" s="31">
        <f t="shared" si="21"/>
        <v>20130</v>
      </c>
      <c r="R23" s="31">
        <f t="shared" si="21"/>
        <v>20870</v>
      </c>
      <c r="S23" s="31">
        <f t="shared" si="21"/>
        <v>21610</v>
      </c>
      <c r="T23" s="31">
        <f t="shared" si="21"/>
        <v>22350</v>
      </c>
      <c r="U23" s="31">
        <f t="shared" si="21"/>
        <v>23090</v>
      </c>
      <c r="V23" s="31">
        <f t="shared" si="21"/>
        <v>23830</v>
      </c>
      <c r="W23" s="31">
        <f t="shared" si="21"/>
        <v>24570</v>
      </c>
      <c r="X23" s="31">
        <f t="shared" si="21"/>
        <v>25310</v>
      </c>
      <c r="Y23" s="31">
        <f t="shared" si="21"/>
        <v>26050</v>
      </c>
      <c r="Z23" s="31">
        <f t="shared" si="21"/>
        <v>26790</v>
      </c>
      <c r="AA23" s="31">
        <f t="shared" si="21"/>
        <v>27530</v>
      </c>
      <c r="AB23" s="31">
        <f t="shared" si="21"/>
        <v>28270</v>
      </c>
      <c r="AC23" s="31">
        <f t="shared" si="21"/>
        <v>29010</v>
      </c>
      <c r="AD23" s="31">
        <f t="shared" si="21"/>
        <v>29750</v>
      </c>
      <c r="AE23" s="31">
        <f t="shared" si="21"/>
        <v>30490</v>
      </c>
      <c r="AF23" s="31">
        <f t="shared" si="21"/>
        <v>31230</v>
      </c>
      <c r="AG23" s="31">
        <f t="shared" si="21"/>
        <v>31970</v>
      </c>
      <c r="AH23" s="31">
        <f t="shared" si="21"/>
        <v>32710</v>
      </c>
    </row>
    <row r="24" spans="1:34" ht="15.75" thickBot="1" x14ac:dyDescent="0.3">
      <c r="A24" s="39"/>
      <c r="B24" s="20">
        <v>2017</v>
      </c>
      <c r="C24" s="20">
        <v>880</v>
      </c>
      <c r="D24" s="20">
        <v>12570</v>
      </c>
      <c r="E24" s="20">
        <f>SUM(D24,880)</f>
        <v>13450</v>
      </c>
      <c r="F24" s="20">
        <f t="shared" ref="F24:AH24" si="22">SUM(E24,880)</f>
        <v>14330</v>
      </c>
      <c r="G24" s="20">
        <f t="shared" si="22"/>
        <v>15210</v>
      </c>
      <c r="H24" s="20">
        <f t="shared" si="22"/>
        <v>16090</v>
      </c>
      <c r="I24" s="20">
        <f t="shared" si="22"/>
        <v>16970</v>
      </c>
      <c r="J24" s="20">
        <f t="shared" si="22"/>
        <v>17850</v>
      </c>
      <c r="K24" s="20">
        <f t="shared" si="22"/>
        <v>18730</v>
      </c>
      <c r="L24" s="20">
        <f t="shared" si="22"/>
        <v>19610</v>
      </c>
      <c r="M24" s="20">
        <f t="shared" si="22"/>
        <v>20490</v>
      </c>
      <c r="N24" s="20">
        <f t="shared" si="22"/>
        <v>21370</v>
      </c>
      <c r="O24" s="20">
        <f t="shared" si="22"/>
        <v>22250</v>
      </c>
      <c r="P24" s="20">
        <f t="shared" si="22"/>
        <v>23130</v>
      </c>
      <c r="Q24" s="20">
        <f t="shared" si="22"/>
        <v>24010</v>
      </c>
      <c r="R24" s="20">
        <f t="shared" si="22"/>
        <v>24890</v>
      </c>
      <c r="S24" s="20">
        <f t="shared" si="22"/>
        <v>25770</v>
      </c>
      <c r="T24" s="20">
        <f t="shared" si="22"/>
        <v>26650</v>
      </c>
      <c r="U24" s="20">
        <f t="shared" si="22"/>
        <v>27530</v>
      </c>
      <c r="V24" s="20">
        <f t="shared" si="22"/>
        <v>28410</v>
      </c>
      <c r="W24" s="20">
        <f t="shared" si="22"/>
        <v>29290</v>
      </c>
      <c r="X24" s="20">
        <f t="shared" si="22"/>
        <v>30170</v>
      </c>
      <c r="Y24" s="20">
        <f t="shared" si="22"/>
        <v>31050</v>
      </c>
      <c r="Z24" s="20">
        <f t="shared" si="22"/>
        <v>31930</v>
      </c>
      <c r="AA24" s="20">
        <f t="shared" si="22"/>
        <v>32810</v>
      </c>
      <c r="AB24" s="20">
        <f t="shared" si="22"/>
        <v>33690</v>
      </c>
      <c r="AC24" s="20">
        <f t="shared" si="22"/>
        <v>34570</v>
      </c>
      <c r="AD24" s="20">
        <f t="shared" si="22"/>
        <v>35450</v>
      </c>
      <c r="AE24" s="20">
        <f t="shared" si="22"/>
        <v>36330</v>
      </c>
      <c r="AF24" s="20">
        <f t="shared" si="22"/>
        <v>37210</v>
      </c>
      <c r="AG24" s="20">
        <f t="shared" si="22"/>
        <v>38090</v>
      </c>
      <c r="AH24" s="20">
        <f t="shared" si="22"/>
        <v>38970</v>
      </c>
    </row>
    <row r="25" spans="1:34" x14ac:dyDescent="0.25">
      <c r="A25" s="38">
        <v>12</v>
      </c>
      <c r="B25" s="31">
        <v>2016</v>
      </c>
      <c r="C25" s="31">
        <v>800</v>
      </c>
      <c r="D25" s="31">
        <v>11140</v>
      </c>
      <c r="E25" s="31">
        <f>SUM(D25,800)</f>
        <v>11940</v>
      </c>
      <c r="F25" s="31">
        <f t="shared" ref="F25:AH25" si="23">SUM(E25,800)</f>
        <v>12740</v>
      </c>
      <c r="G25" s="31">
        <f t="shared" si="23"/>
        <v>13540</v>
      </c>
      <c r="H25" s="31">
        <f t="shared" si="23"/>
        <v>14340</v>
      </c>
      <c r="I25" s="31">
        <f t="shared" si="23"/>
        <v>15140</v>
      </c>
      <c r="J25" s="31">
        <f t="shared" si="23"/>
        <v>15940</v>
      </c>
      <c r="K25" s="31">
        <f t="shared" si="23"/>
        <v>16740</v>
      </c>
      <c r="L25" s="31">
        <f t="shared" si="23"/>
        <v>17540</v>
      </c>
      <c r="M25" s="31">
        <f t="shared" si="23"/>
        <v>18340</v>
      </c>
      <c r="N25" s="31">
        <f t="shared" si="23"/>
        <v>19140</v>
      </c>
      <c r="O25" s="31">
        <f t="shared" si="23"/>
        <v>19940</v>
      </c>
      <c r="P25" s="31">
        <f t="shared" si="23"/>
        <v>20740</v>
      </c>
      <c r="Q25" s="31">
        <f t="shared" si="23"/>
        <v>21540</v>
      </c>
      <c r="R25" s="31">
        <f t="shared" si="23"/>
        <v>22340</v>
      </c>
      <c r="S25" s="31">
        <f t="shared" si="23"/>
        <v>23140</v>
      </c>
      <c r="T25" s="31">
        <f t="shared" si="23"/>
        <v>23940</v>
      </c>
      <c r="U25" s="31">
        <f t="shared" si="23"/>
        <v>24740</v>
      </c>
      <c r="V25" s="31">
        <f t="shared" si="23"/>
        <v>25540</v>
      </c>
      <c r="W25" s="31">
        <f t="shared" si="23"/>
        <v>26340</v>
      </c>
      <c r="X25" s="31">
        <f t="shared" si="23"/>
        <v>27140</v>
      </c>
      <c r="Y25" s="31">
        <f t="shared" si="23"/>
        <v>27940</v>
      </c>
      <c r="Z25" s="31">
        <f t="shared" si="23"/>
        <v>28740</v>
      </c>
      <c r="AA25" s="31">
        <f t="shared" si="23"/>
        <v>29540</v>
      </c>
      <c r="AB25" s="31">
        <f t="shared" si="23"/>
        <v>30340</v>
      </c>
      <c r="AC25" s="31">
        <f t="shared" si="23"/>
        <v>31140</v>
      </c>
      <c r="AD25" s="31">
        <f t="shared" si="23"/>
        <v>31940</v>
      </c>
      <c r="AE25" s="31">
        <f t="shared" si="23"/>
        <v>32740</v>
      </c>
      <c r="AF25" s="31">
        <f t="shared" si="23"/>
        <v>33540</v>
      </c>
      <c r="AG25" s="31">
        <f t="shared" si="23"/>
        <v>34340</v>
      </c>
      <c r="AH25" s="31">
        <f t="shared" si="23"/>
        <v>35140</v>
      </c>
    </row>
    <row r="26" spans="1:34" ht="15.75" thickBot="1" x14ac:dyDescent="0.3">
      <c r="A26" s="39"/>
      <c r="B26" s="20">
        <v>2017</v>
      </c>
      <c r="C26" s="20">
        <v>960</v>
      </c>
      <c r="D26" s="20">
        <v>13320</v>
      </c>
      <c r="E26" s="20">
        <f>SUM(D26,960)</f>
        <v>14280</v>
      </c>
      <c r="F26" s="20">
        <f t="shared" ref="F26:AH26" si="24">SUM(E26,960)</f>
        <v>15240</v>
      </c>
      <c r="G26" s="20">
        <f t="shared" si="24"/>
        <v>16200</v>
      </c>
      <c r="H26" s="20">
        <f t="shared" si="24"/>
        <v>17160</v>
      </c>
      <c r="I26" s="20">
        <f t="shared" si="24"/>
        <v>18120</v>
      </c>
      <c r="J26" s="20">
        <f t="shared" si="24"/>
        <v>19080</v>
      </c>
      <c r="K26" s="20">
        <f t="shared" si="24"/>
        <v>20040</v>
      </c>
      <c r="L26" s="20">
        <f t="shared" si="24"/>
        <v>21000</v>
      </c>
      <c r="M26" s="20">
        <f t="shared" si="24"/>
        <v>21960</v>
      </c>
      <c r="N26" s="20">
        <f t="shared" si="24"/>
        <v>22920</v>
      </c>
      <c r="O26" s="20">
        <f t="shared" si="24"/>
        <v>23880</v>
      </c>
      <c r="P26" s="20">
        <f t="shared" si="24"/>
        <v>24840</v>
      </c>
      <c r="Q26" s="20">
        <f t="shared" si="24"/>
        <v>25800</v>
      </c>
      <c r="R26" s="20">
        <f t="shared" si="24"/>
        <v>26760</v>
      </c>
      <c r="S26" s="20">
        <f t="shared" si="24"/>
        <v>27720</v>
      </c>
      <c r="T26" s="20">
        <f t="shared" si="24"/>
        <v>28680</v>
      </c>
      <c r="U26" s="20">
        <f t="shared" si="24"/>
        <v>29640</v>
      </c>
      <c r="V26" s="20">
        <f t="shared" si="24"/>
        <v>30600</v>
      </c>
      <c r="W26" s="20">
        <f t="shared" si="24"/>
        <v>31560</v>
      </c>
      <c r="X26" s="20">
        <f t="shared" si="24"/>
        <v>32520</v>
      </c>
      <c r="Y26" s="20">
        <f t="shared" si="24"/>
        <v>33480</v>
      </c>
      <c r="Z26" s="20">
        <f t="shared" si="24"/>
        <v>34440</v>
      </c>
      <c r="AA26" s="20">
        <f t="shared" si="24"/>
        <v>35400</v>
      </c>
      <c r="AB26" s="20">
        <f t="shared" si="24"/>
        <v>36360</v>
      </c>
      <c r="AC26" s="20">
        <f t="shared" si="24"/>
        <v>37320</v>
      </c>
      <c r="AD26" s="20">
        <f t="shared" si="24"/>
        <v>38280</v>
      </c>
      <c r="AE26" s="20">
        <f t="shared" si="24"/>
        <v>39240</v>
      </c>
      <c r="AF26" s="20">
        <f t="shared" si="24"/>
        <v>40200</v>
      </c>
      <c r="AG26" s="20">
        <f t="shared" si="24"/>
        <v>41160</v>
      </c>
      <c r="AH26" s="20">
        <f t="shared" si="24"/>
        <v>42120</v>
      </c>
    </row>
    <row r="27" spans="1:34" x14ac:dyDescent="0.25">
      <c r="A27" s="38">
        <v>13</v>
      </c>
      <c r="B27" s="31">
        <v>2016</v>
      </c>
      <c r="C27" s="31">
        <v>880</v>
      </c>
      <c r="D27" s="31">
        <v>11930</v>
      </c>
      <c r="E27" s="31">
        <f>SUM(D27,880)</f>
        <v>12810</v>
      </c>
      <c r="F27" s="31">
        <f t="shared" ref="F27:AH27" si="25">SUM(E27,880)</f>
        <v>13690</v>
      </c>
      <c r="G27" s="31">
        <f t="shared" si="25"/>
        <v>14570</v>
      </c>
      <c r="H27" s="31">
        <f t="shared" si="25"/>
        <v>15450</v>
      </c>
      <c r="I27" s="31">
        <f t="shared" si="25"/>
        <v>16330</v>
      </c>
      <c r="J27" s="31">
        <f t="shared" si="25"/>
        <v>17210</v>
      </c>
      <c r="K27" s="31">
        <f t="shared" si="25"/>
        <v>18090</v>
      </c>
      <c r="L27" s="31">
        <f t="shared" si="25"/>
        <v>18970</v>
      </c>
      <c r="M27" s="31">
        <f t="shared" si="25"/>
        <v>19850</v>
      </c>
      <c r="N27" s="31">
        <f t="shared" si="25"/>
        <v>20730</v>
      </c>
      <c r="O27" s="31">
        <f t="shared" si="25"/>
        <v>21610</v>
      </c>
      <c r="P27" s="31">
        <f t="shared" si="25"/>
        <v>22490</v>
      </c>
      <c r="Q27" s="31">
        <f t="shared" si="25"/>
        <v>23370</v>
      </c>
      <c r="R27" s="31">
        <f t="shared" si="25"/>
        <v>24250</v>
      </c>
      <c r="S27" s="31">
        <f t="shared" si="25"/>
        <v>25130</v>
      </c>
      <c r="T27" s="31">
        <f t="shared" si="25"/>
        <v>26010</v>
      </c>
      <c r="U27" s="31">
        <f t="shared" si="25"/>
        <v>26890</v>
      </c>
      <c r="V27" s="31">
        <f t="shared" si="25"/>
        <v>27770</v>
      </c>
      <c r="W27" s="31">
        <f t="shared" si="25"/>
        <v>28650</v>
      </c>
      <c r="X27" s="31">
        <f t="shared" si="25"/>
        <v>29530</v>
      </c>
      <c r="Y27" s="31">
        <f t="shared" si="25"/>
        <v>30410</v>
      </c>
      <c r="Z27" s="31">
        <f t="shared" si="25"/>
        <v>31290</v>
      </c>
      <c r="AA27" s="31">
        <f t="shared" si="25"/>
        <v>32170</v>
      </c>
      <c r="AB27" s="31">
        <f t="shared" si="25"/>
        <v>33050</v>
      </c>
      <c r="AC27" s="31">
        <f t="shared" si="25"/>
        <v>33930</v>
      </c>
      <c r="AD27" s="31">
        <f t="shared" si="25"/>
        <v>34810</v>
      </c>
      <c r="AE27" s="31">
        <f t="shared" si="25"/>
        <v>35690</v>
      </c>
      <c r="AF27" s="31">
        <f t="shared" si="25"/>
        <v>36570</v>
      </c>
      <c r="AG27" s="31">
        <f t="shared" si="25"/>
        <v>37450</v>
      </c>
      <c r="AH27" s="31">
        <f t="shared" si="25"/>
        <v>38330</v>
      </c>
    </row>
    <row r="28" spans="1:34" ht="15.75" thickBot="1" x14ac:dyDescent="0.3">
      <c r="A28" s="39"/>
      <c r="B28" s="20">
        <v>2017</v>
      </c>
      <c r="C28" s="20">
        <v>1050</v>
      </c>
      <c r="D28" s="20">
        <v>14260</v>
      </c>
      <c r="E28" s="20">
        <f>SUM(D28,1050)</f>
        <v>15310</v>
      </c>
      <c r="F28" s="20">
        <f t="shared" ref="F28:AH28" si="26">SUM(E28,1050)</f>
        <v>16360</v>
      </c>
      <c r="G28" s="20">
        <f t="shared" si="26"/>
        <v>17410</v>
      </c>
      <c r="H28" s="20">
        <f t="shared" si="26"/>
        <v>18460</v>
      </c>
      <c r="I28" s="20">
        <f t="shared" si="26"/>
        <v>19510</v>
      </c>
      <c r="J28" s="20">
        <f t="shared" si="26"/>
        <v>20560</v>
      </c>
      <c r="K28" s="20">
        <f t="shared" si="26"/>
        <v>21610</v>
      </c>
      <c r="L28" s="20">
        <f t="shared" si="26"/>
        <v>22660</v>
      </c>
      <c r="M28" s="20">
        <f t="shared" si="26"/>
        <v>23710</v>
      </c>
      <c r="N28" s="20">
        <f t="shared" si="26"/>
        <v>24760</v>
      </c>
      <c r="O28" s="20">
        <f t="shared" si="26"/>
        <v>25810</v>
      </c>
      <c r="P28" s="20">
        <f t="shared" si="26"/>
        <v>26860</v>
      </c>
      <c r="Q28" s="20">
        <f t="shared" si="26"/>
        <v>27910</v>
      </c>
      <c r="R28" s="20">
        <f t="shared" si="26"/>
        <v>28960</v>
      </c>
      <c r="S28" s="20">
        <f t="shared" si="26"/>
        <v>30010</v>
      </c>
      <c r="T28" s="20">
        <f t="shared" si="26"/>
        <v>31060</v>
      </c>
      <c r="U28" s="20">
        <f t="shared" si="26"/>
        <v>32110</v>
      </c>
      <c r="V28" s="20">
        <f t="shared" si="26"/>
        <v>33160</v>
      </c>
      <c r="W28" s="20">
        <f t="shared" si="26"/>
        <v>34210</v>
      </c>
      <c r="X28" s="20">
        <f t="shared" si="26"/>
        <v>35260</v>
      </c>
      <c r="Y28" s="20">
        <f t="shared" si="26"/>
        <v>36310</v>
      </c>
      <c r="Z28" s="20">
        <f t="shared" si="26"/>
        <v>37360</v>
      </c>
      <c r="AA28" s="20">
        <f t="shared" si="26"/>
        <v>38410</v>
      </c>
      <c r="AB28" s="20">
        <f t="shared" si="26"/>
        <v>39460</v>
      </c>
      <c r="AC28" s="20">
        <f t="shared" si="26"/>
        <v>40510</v>
      </c>
      <c r="AD28" s="20">
        <f t="shared" si="26"/>
        <v>41560</v>
      </c>
      <c r="AE28" s="20">
        <f t="shared" si="26"/>
        <v>42610</v>
      </c>
      <c r="AF28" s="20">
        <f t="shared" si="26"/>
        <v>43660</v>
      </c>
      <c r="AG28" s="20">
        <f t="shared" si="26"/>
        <v>44710</v>
      </c>
      <c r="AH28" s="20">
        <f t="shared" si="26"/>
        <v>45760</v>
      </c>
    </row>
    <row r="29" spans="1:34" x14ac:dyDescent="0.25">
      <c r="A29" s="38">
        <v>14</v>
      </c>
      <c r="B29" s="31">
        <v>2016</v>
      </c>
      <c r="C29" s="31">
        <v>980</v>
      </c>
      <c r="D29" s="31">
        <v>12720</v>
      </c>
      <c r="E29" s="31">
        <f>SUM(D29,980)</f>
        <v>13700</v>
      </c>
      <c r="F29" s="31">
        <f t="shared" ref="F29:AH29" si="27">SUM(E29,980)</f>
        <v>14680</v>
      </c>
      <c r="G29" s="31">
        <f t="shared" si="27"/>
        <v>15660</v>
      </c>
      <c r="H29" s="31">
        <f t="shared" si="27"/>
        <v>16640</v>
      </c>
      <c r="I29" s="31">
        <f t="shared" si="27"/>
        <v>17620</v>
      </c>
      <c r="J29" s="31">
        <f t="shared" si="27"/>
        <v>18600</v>
      </c>
      <c r="K29" s="31">
        <f t="shared" si="27"/>
        <v>19580</v>
      </c>
      <c r="L29" s="31">
        <f t="shared" si="27"/>
        <v>20560</v>
      </c>
      <c r="M29" s="31">
        <f t="shared" si="27"/>
        <v>21540</v>
      </c>
      <c r="N29" s="31">
        <f t="shared" si="27"/>
        <v>22520</v>
      </c>
      <c r="O29" s="31">
        <f t="shared" si="27"/>
        <v>23500</v>
      </c>
      <c r="P29" s="31">
        <f t="shared" si="27"/>
        <v>24480</v>
      </c>
      <c r="Q29" s="31">
        <f t="shared" si="27"/>
        <v>25460</v>
      </c>
      <c r="R29" s="31">
        <f t="shared" si="27"/>
        <v>26440</v>
      </c>
      <c r="S29" s="31">
        <f t="shared" si="27"/>
        <v>27420</v>
      </c>
      <c r="T29" s="31">
        <f t="shared" si="27"/>
        <v>28400</v>
      </c>
      <c r="U29" s="31">
        <f t="shared" si="27"/>
        <v>29380</v>
      </c>
      <c r="V29" s="31">
        <f t="shared" si="27"/>
        <v>30360</v>
      </c>
      <c r="W29" s="31">
        <f t="shared" si="27"/>
        <v>31340</v>
      </c>
      <c r="X29" s="31">
        <f t="shared" si="27"/>
        <v>32320</v>
      </c>
      <c r="Y29" s="31">
        <f t="shared" si="27"/>
        <v>33300</v>
      </c>
      <c r="Z29" s="31">
        <f t="shared" si="27"/>
        <v>34280</v>
      </c>
      <c r="AA29" s="31">
        <f t="shared" si="27"/>
        <v>35260</v>
      </c>
      <c r="AB29" s="31">
        <f t="shared" si="27"/>
        <v>36240</v>
      </c>
      <c r="AC29" s="31">
        <f t="shared" si="27"/>
        <v>37220</v>
      </c>
      <c r="AD29" s="31">
        <f t="shared" si="27"/>
        <v>38200</v>
      </c>
      <c r="AE29" s="31">
        <f t="shared" si="27"/>
        <v>39180</v>
      </c>
      <c r="AF29" s="31">
        <f t="shared" si="27"/>
        <v>40160</v>
      </c>
      <c r="AG29" s="31">
        <f t="shared" si="27"/>
        <v>41140</v>
      </c>
      <c r="AH29" s="31">
        <f t="shared" si="27"/>
        <v>42120</v>
      </c>
    </row>
    <row r="30" spans="1:34" ht="15.75" thickBot="1" x14ac:dyDescent="0.3">
      <c r="A30" s="39"/>
      <c r="B30" s="20">
        <v>2017</v>
      </c>
      <c r="C30" s="20">
        <v>1170</v>
      </c>
      <c r="D30" s="20">
        <v>15180</v>
      </c>
      <c r="E30" s="20">
        <f>SUM(D30,1170)</f>
        <v>16350</v>
      </c>
      <c r="F30" s="20">
        <f t="shared" ref="F30:AH30" si="28">SUM(E30,1170)</f>
        <v>17520</v>
      </c>
      <c r="G30" s="20">
        <f t="shared" si="28"/>
        <v>18690</v>
      </c>
      <c r="H30" s="20">
        <f t="shared" si="28"/>
        <v>19860</v>
      </c>
      <c r="I30" s="20">
        <f t="shared" si="28"/>
        <v>21030</v>
      </c>
      <c r="J30" s="20">
        <f t="shared" si="28"/>
        <v>22200</v>
      </c>
      <c r="K30" s="20">
        <f t="shared" si="28"/>
        <v>23370</v>
      </c>
      <c r="L30" s="20">
        <f t="shared" si="28"/>
        <v>24540</v>
      </c>
      <c r="M30" s="20">
        <f t="shared" si="28"/>
        <v>25710</v>
      </c>
      <c r="N30" s="20">
        <f t="shared" si="28"/>
        <v>26880</v>
      </c>
      <c r="O30" s="20">
        <f t="shared" si="28"/>
        <v>28050</v>
      </c>
      <c r="P30" s="20">
        <f t="shared" si="28"/>
        <v>29220</v>
      </c>
      <c r="Q30" s="20">
        <f t="shared" si="28"/>
        <v>30390</v>
      </c>
      <c r="R30" s="20">
        <f t="shared" si="28"/>
        <v>31560</v>
      </c>
      <c r="S30" s="20">
        <f t="shared" si="28"/>
        <v>32730</v>
      </c>
      <c r="T30" s="20">
        <f t="shared" si="28"/>
        <v>33900</v>
      </c>
      <c r="U30" s="20">
        <f t="shared" si="28"/>
        <v>35070</v>
      </c>
      <c r="V30" s="20">
        <f t="shared" si="28"/>
        <v>36240</v>
      </c>
      <c r="W30" s="20">
        <f t="shared" si="28"/>
        <v>37410</v>
      </c>
      <c r="X30" s="20">
        <f t="shared" si="28"/>
        <v>38580</v>
      </c>
      <c r="Y30" s="20">
        <f t="shared" si="28"/>
        <v>39750</v>
      </c>
      <c r="Z30" s="20">
        <f t="shared" si="28"/>
        <v>40920</v>
      </c>
      <c r="AA30" s="20">
        <f t="shared" si="28"/>
        <v>42090</v>
      </c>
      <c r="AB30" s="20">
        <f t="shared" si="28"/>
        <v>43260</v>
      </c>
      <c r="AC30" s="20">
        <f t="shared" si="28"/>
        <v>44430</v>
      </c>
      <c r="AD30" s="20">
        <f t="shared" si="28"/>
        <v>45600</v>
      </c>
      <c r="AE30" s="20">
        <f t="shared" si="28"/>
        <v>46770</v>
      </c>
      <c r="AF30" s="20">
        <f t="shared" si="28"/>
        <v>47940</v>
      </c>
      <c r="AG30" s="20">
        <f t="shared" si="28"/>
        <v>49110</v>
      </c>
      <c r="AH30" s="20">
        <f t="shared" si="28"/>
        <v>50280</v>
      </c>
    </row>
    <row r="31" spans="1:34" x14ac:dyDescent="0.25">
      <c r="A31" s="38">
        <v>15</v>
      </c>
      <c r="B31" s="31">
        <v>2016</v>
      </c>
      <c r="C31" s="31">
        <v>1120</v>
      </c>
      <c r="D31" s="31">
        <v>13510</v>
      </c>
      <c r="E31" s="31">
        <f>SUM(D31,1120)</f>
        <v>14630</v>
      </c>
      <c r="F31" s="31">
        <f t="shared" ref="F31:AH31" si="29">SUM(E31,1120)</f>
        <v>15750</v>
      </c>
      <c r="G31" s="31">
        <f t="shared" si="29"/>
        <v>16870</v>
      </c>
      <c r="H31" s="31">
        <f t="shared" si="29"/>
        <v>17990</v>
      </c>
      <c r="I31" s="31">
        <f t="shared" si="29"/>
        <v>19110</v>
      </c>
      <c r="J31" s="31">
        <f t="shared" si="29"/>
        <v>20230</v>
      </c>
      <c r="K31" s="31">
        <f t="shared" si="29"/>
        <v>21350</v>
      </c>
      <c r="L31" s="31">
        <f t="shared" si="29"/>
        <v>22470</v>
      </c>
      <c r="M31" s="31">
        <f t="shared" si="29"/>
        <v>23590</v>
      </c>
      <c r="N31" s="31">
        <f t="shared" si="29"/>
        <v>24710</v>
      </c>
      <c r="O31" s="31">
        <f t="shared" si="29"/>
        <v>25830</v>
      </c>
      <c r="P31" s="31">
        <f t="shared" si="29"/>
        <v>26950</v>
      </c>
      <c r="Q31" s="31">
        <f t="shared" si="29"/>
        <v>28070</v>
      </c>
      <c r="R31" s="31">
        <f t="shared" si="29"/>
        <v>29190</v>
      </c>
      <c r="S31" s="31">
        <f t="shared" si="29"/>
        <v>30310</v>
      </c>
      <c r="T31" s="31">
        <f t="shared" si="29"/>
        <v>31430</v>
      </c>
      <c r="U31" s="31">
        <f t="shared" si="29"/>
        <v>32550</v>
      </c>
      <c r="V31" s="31">
        <f t="shared" si="29"/>
        <v>33670</v>
      </c>
      <c r="W31" s="31">
        <f t="shared" si="29"/>
        <v>34790</v>
      </c>
      <c r="X31" s="31">
        <f t="shared" si="29"/>
        <v>35910</v>
      </c>
      <c r="Y31" s="31">
        <f t="shared" si="29"/>
        <v>37030</v>
      </c>
      <c r="Z31" s="31">
        <f t="shared" si="29"/>
        <v>38150</v>
      </c>
      <c r="AA31" s="31">
        <f t="shared" si="29"/>
        <v>39270</v>
      </c>
      <c r="AB31" s="31">
        <f t="shared" si="29"/>
        <v>40390</v>
      </c>
      <c r="AC31" s="31">
        <f t="shared" si="29"/>
        <v>41510</v>
      </c>
      <c r="AD31" s="31">
        <f t="shared" si="29"/>
        <v>42630</v>
      </c>
      <c r="AE31" s="31">
        <f t="shared" si="29"/>
        <v>43750</v>
      </c>
      <c r="AF31" s="31">
        <f t="shared" si="29"/>
        <v>44870</v>
      </c>
      <c r="AG31" s="31">
        <f t="shared" si="29"/>
        <v>45990</v>
      </c>
      <c r="AH31" s="31">
        <f t="shared" si="29"/>
        <v>47110</v>
      </c>
    </row>
    <row r="32" spans="1:34" ht="15.75" thickBot="1" x14ac:dyDescent="0.3">
      <c r="A32" s="39"/>
      <c r="B32" s="20">
        <v>2017</v>
      </c>
      <c r="C32" s="20">
        <v>1330</v>
      </c>
      <c r="D32" s="20">
        <v>16120</v>
      </c>
      <c r="E32" s="20">
        <f>SUM(D32,1330)</f>
        <v>17450</v>
      </c>
      <c r="F32" s="20">
        <f t="shared" ref="F32:AH32" si="30">SUM(E32,1330)</f>
        <v>18780</v>
      </c>
      <c r="G32" s="20">
        <f t="shared" si="30"/>
        <v>20110</v>
      </c>
      <c r="H32" s="20">
        <f t="shared" si="30"/>
        <v>21440</v>
      </c>
      <c r="I32" s="20">
        <f t="shared" si="30"/>
        <v>22770</v>
      </c>
      <c r="J32" s="20">
        <f t="shared" si="30"/>
        <v>24100</v>
      </c>
      <c r="K32" s="20">
        <f t="shared" si="30"/>
        <v>25430</v>
      </c>
      <c r="L32" s="20">
        <f t="shared" si="30"/>
        <v>26760</v>
      </c>
      <c r="M32" s="20">
        <f t="shared" si="30"/>
        <v>28090</v>
      </c>
      <c r="N32" s="20">
        <f t="shared" si="30"/>
        <v>29420</v>
      </c>
      <c r="O32" s="20">
        <f t="shared" si="30"/>
        <v>30750</v>
      </c>
      <c r="P32" s="20">
        <f t="shared" si="30"/>
        <v>32080</v>
      </c>
      <c r="Q32" s="20">
        <f t="shared" si="30"/>
        <v>33410</v>
      </c>
      <c r="R32" s="20">
        <f t="shared" si="30"/>
        <v>34740</v>
      </c>
      <c r="S32" s="20">
        <f t="shared" si="30"/>
        <v>36070</v>
      </c>
      <c r="T32" s="20">
        <f t="shared" si="30"/>
        <v>37400</v>
      </c>
      <c r="U32" s="20">
        <f t="shared" si="30"/>
        <v>38730</v>
      </c>
      <c r="V32" s="20">
        <f t="shared" si="30"/>
        <v>40060</v>
      </c>
      <c r="W32" s="20">
        <f t="shared" si="30"/>
        <v>41390</v>
      </c>
      <c r="X32" s="20">
        <f t="shared" si="30"/>
        <v>42720</v>
      </c>
      <c r="Y32" s="20">
        <f t="shared" si="30"/>
        <v>44050</v>
      </c>
      <c r="Z32" s="20">
        <f t="shared" si="30"/>
        <v>45380</v>
      </c>
      <c r="AA32" s="20">
        <f t="shared" si="30"/>
        <v>46710</v>
      </c>
      <c r="AB32" s="20">
        <f t="shared" si="30"/>
        <v>48040</v>
      </c>
      <c r="AC32" s="20">
        <f t="shared" si="30"/>
        <v>49370</v>
      </c>
      <c r="AD32" s="20">
        <f t="shared" si="30"/>
        <v>50700</v>
      </c>
      <c r="AE32" s="20">
        <f t="shared" si="30"/>
        <v>52030</v>
      </c>
      <c r="AF32" s="20">
        <f t="shared" si="30"/>
        <v>53360</v>
      </c>
      <c r="AG32" s="20">
        <f t="shared" si="30"/>
        <v>54690</v>
      </c>
      <c r="AH32" s="20">
        <f t="shared" si="30"/>
        <v>56020</v>
      </c>
    </row>
    <row r="33" spans="1:34" x14ac:dyDescent="0.25">
      <c r="A33" s="38">
        <v>16</v>
      </c>
      <c r="B33" s="31">
        <v>2016</v>
      </c>
      <c r="C33" s="31">
        <v>1280</v>
      </c>
      <c r="D33" s="31">
        <v>15880</v>
      </c>
      <c r="E33" s="31">
        <f>SUM(D33,1280)</f>
        <v>17160</v>
      </c>
      <c r="F33" s="31">
        <f t="shared" ref="F33:AH33" si="31">SUM(E33,1280)</f>
        <v>18440</v>
      </c>
      <c r="G33" s="31">
        <f t="shared" si="31"/>
        <v>19720</v>
      </c>
      <c r="H33" s="31">
        <f t="shared" si="31"/>
        <v>21000</v>
      </c>
      <c r="I33" s="31">
        <f t="shared" si="31"/>
        <v>22280</v>
      </c>
      <c r="J33" s="31">
        <f t="shared" si="31"/>
        <v>23560</v>
      </c>
      <c r="K33" s="31">
        <f t="shared" si="31"/>
        <v>24840</v>
      </c>
      <c r="L33" s="31">
        <f t="shared" si="31"/>
        <v>26120</v>
      </c>
      <c r="M33" s="31">
        <f t="shared" si="31"/>
        <v>27400</v>
      </c>
      <c r="N33" s="31">
        <f t="shared" si="31"/>
        <v>28680</v>
      </c>
      <c r="O33" s="31">
        <f t="shared" si="31"/>
        <v>29960</v>
      </c>
      <c r="P33" s="31">
        <f t="shared" si="31"/>
        <v>31240</v>
      </c>
      <c r="Q33" s="31">
        <f t="shared" si="31"/>
        <v>32520</v>
      </c>
      <c r="R33" s="31">
        <f t="shared" si="31"/>
        <v>33800</v>
      </c>
      <c r="S33" s="31">
        <f t="shared" si="31"/>
        <v>35080</v>
      </c>
      <c r="T33" s="31">
        <f t="shared" si="31"/>
        <v>36360</v>
      </c>
      <c r="U33" s="31">
        <f t="shared" si="31"/>
        <v>37640</v>
      </c>
      <c r="V33" s="31">
        <f t="shared" si="31"/>
        <v>38920</v>
      </c>
      <c r="W33" s="31">
        <f t="shared" si="31"/>
        <v>40200</v>
      </c>
      <c r="X33" s="31">
        <f t="shared" si="31"/>
        <v>41480</v>
      </c>
      <c r="Y33" s="31">
        <f t="shared" si="31"/>
        <v>42760</v>
      </c>
      <c r="Z33" s="31">
        <f t="shared" si="31"/>
        <v>44040</v>
      </c>
      <c r="AA33" s="31">
        <f t="shared" si="31"/>
        <v>45320</v>
      </c>
      <c r="AB33" s="31">
        <f t="shared" si="31"/>
        <v>46600</v>
      </c>
      <c r="AC33" s="31">
        <f t="shared" si="31"/>
        <v>47880</v>
      </c>
      <c r="AD33" s="31">
        <f t="shared" si="31"/>
        <v>49160</v>
      </c>
      <c r="AE33" s="31">
        <f t="shared" si="31"/>
        <v>50440</v>
      </c>
      <c r="AF33" s="31">
        <f t="shared" si="31"/>
        <v>51720</v>
      </c>
      <c r="AG33" s="31">
        <f t="shared" si="31"/>
        <v>53000</v>
      </c>
      <c r="AH33" s="31">
        <f t="shared" si="31"/>
        <v>54280</v>
      </c>
    </row>
    <row r="34" spans="1:34" ht="15.75" thickBot="1" x14ac:dyDescent="0.3">
      <c r="A34" s="39"/>
      <c r="B34" s="20">
        <v>2017</v>
      </c>
      <c r="C34" s="20">
        <v>1520</v>
      </c>
      <c r="D34" s="20">
        <v>18910</v>
      </c>
      <c r="E34" s="20">
        <f>SUM(D34,1520)</f>
        <v>20430</v>
      </c>
      <c r="F34" s="20">
        <f t="shared" ref="F34:AH34" si="32">SUM(E34,1520)</f>
        <v>21950</v>
      </c>
      <c r="G34" s="20">
        <f t="shared" si="32"/>
        <v>23470</v>
      </c>
      <c r="H34" s="20">
        <f t="shared" si="32"/>
        <v>24990</v>
      </c>
      <c r="I34" s="20">
        <f t="shared" si="32"/>
        <v>26510</v>
      </c>
      <c r="J34" s="20">
        <f t="shared" si="32"/>
        <v>28030</v>
      </c>
      <c r="K34" s="20">
        <f t="shared" si="32"/>
        <v>29550</v>
      </c>
      <c r="L34" s="20">
        <f t="shared" si="32"/>
        <v>31070</v>
      </c>
      <c r="M34" s="20">
        <f t="shared" si="32"/>
        <v>32590</v>
      </c>
      <c r="N34" s="20">
        <f t="shared" si="32"/>
        <v>34110</v>
      </c>
      <c r="O34" s="20">
        <f t="shared" si="32"/>
        <v>35630</v>
      </c>
      <c r="P34" s="20">
        <f t="shared" si="32"/>
        <v>37150</v>
      </c>
      <c r="Q34" s="20">
        <f t="shared" si="32"/>
        <v>38670</v>
      </c>
      <c r="R34" s="20">
        <f t="shared" si="32"/>
        <v>40190</v>
      </c>
      <c r="S34" s="20">
        <f t="shared" si="32"/>
        <v>41710</v>
      </c>
      <c r="T34" s="20">
        <f t="shared" si="32"/>
        <v>43230</v>
      </c>
      <c r="U34" s="20">
        <f t="shared" si="32"/>
        <v>44750</v>
      </c>
      <c r="V34" s="20">
        <f t="shared" si="32"/>
        <v>46270</v>
      </c>
      <c r="W34" s="20">
        <f t="shared" si="32"/>
        <v>47790</v>
      </c>
      <c r="X34" s="20">
        <f t="shared" si="32"/>
        <v>49310</v>
      </c>
      <c r="Y34" s="20">
        <f t="shared" si="32"/>
        <v>50830</v>
      </c>
      <c r="Z34" s="20">
        <f t="shared" si="32"/>
        <v>52350</v>
      </c>
      <c r="AA34" s="20">
        <f t="shared" si="32"/>
        <v>53870</v>
      </c>
      <c r="AB34" s="20">
        <f t="shared" si="32"/>
        <v>55390</v>
      </c>
      <c r="AC34" s="20">
        <f t="shared" si="32"/>
        <v>56910</v>
      </c>
      <c r="AD34" s="20">
        <f t="shared" si="32"/>
        <v>58430</v>
      </c>
      <c r="AE34" s="20">
        <f t="shared" si="32"/>
        <v>59950</v>
      </c>
      <c r="AF34" s="20">
        <f t="shared" si="32"/>
        <v>61470</v>
      </c>
      <c r="AG34" s="20">
        <f t="shared" si="32"/>
        <v>62990</v>
      </c>
      <c r="AH34" s="20">
        <f t="shared" si="32"/>
        <v>64510</v>
      </c>
    </row>
    <row r="35" spans="1:34" x14ac:dyDescent="0.25">
      <c r="A35" s="38">
        <v>17</v>
      </c>
      <c r="B35" s="31">
        <v>2016</v>
      </c>
      <c r="C35" s="31">
        <v>1930</v>
      </c>
      <c r="D35" s="31">
        <v>25440</v>
      </c>
      <c r="E35" s="31">
        <f>SUM(D35,1930)</f>
        <v>27370</v>
      </c>
      <c r="F35" s="31">
        <f t="shared" ref="F35:X35" si="33">SUM(E35,1930)</f>
        <v>29300</v>
      </c>
      <c r="G35" s="31">
        <f t="shared" si="33"/>
        <v>31230</v>
      </c>
      <c r="H35" s="31">
        <f t="shared" si="33"/>
        <v>33160</v>
      </c>
      <c r="I35" s="31">
        <f t="shared" si="33"/>
        <v>35090</v>
      </c>
      <c r="J35" s="31">
        <f t="shared" si="33"/>
        <v>37020</v>
      </c>
      <c r="K35" s="31">
        <f t="shared" si="33"/>
        <v>38950</v>
      </c>
      <c r="L35" s="31">
        <f t="shared" si="33"/>
        <v>40880</v>
      </c>
      <c r="M35" s="31">
        <f t="shared" si="33"/>
        <v>42810</v>
      </c>
      <c r="N35" s="31">
        <f t="shared" si="33"/>
        <v>44740</v>
      </c>
      <c r="O35" s="31">
        <f t="shared" si="33"/>
        <v>46670</v>
      </c>
      <c r="P35" s="31">
        <f t="shared" si="33"/>
        <v>48600</v>
      </c>
      <c r="Q35" s="31">
        <f t="shared" si="33"/>
        <v>50530</v>
      </c>
      <c r="R35" s="31">
        <f t="shared" si="33"/>
        <v>52460</v>
      </c>
      <c r="S35" s="31">
        <f t="shared" si="33"/>
        <v>54390</v>
      </c>
      <c r="T35" s="31">
        <f t="shared" si="33"/>
        <v>56320</v>
      </c>
      <c r="U35" s="31">
        <f t="shared" si="33"/>
        <v>58250</v>
      </c>
      <c r="V35" s="31">
        <f t="shared" si="33"/>
        <v>60180</v>
      </c>
      <c r="W35" s="31">
        <f t="shared" si="33"/>
        <v>62110</v>
      </c>
      <c r="X35" s="31">
        <f t="shared" si="33"/>
        <v>64040</v>
      </c>
      <c r="Y35" s="36"/>
      <c r="Z35" s="36"/>
      <c r="AA35" s="36"/>
      <c r="AB35" s="36"/>
      <c r="AC35" s="36"/>
      <c r="AD35" s="36"/>
      <c r="AE35" s="36"/>
      <c r="AF35" s="36"/>
      <c r="AG35" s="36"/>
      <c r="AH35" s="36"/>
    </row>
    <row r="36" spans="1:34" ht="15.75" thickBot="1" x14ac:dyDescent="0.3">
      <c r="A36" s="39"/>
      <c r="B36" s="20">
        <v>2017</v>
      </c>
      <c r="C36" s="20">
        <v>2300</v>
      </c>
      <c r="D36" s="20">
        <v>30370</v>
      </c>
      <c r="E36" s="20">
        <f>SUM(D36,2300)</f>
        <v>32670</v>
      </c>
      <c r="F36" s="20">
        <f t="shared" ref="F36:X36" si="34">SUM(E36,2300)</f>
        <v>34970</v>
      </c>
      <c r="G36" s="20">
        <f t="shared" si="34"/>
        <v>37270</v>
      </c>
      <c r="H36" s="20">
        <f t="shared" si="34"/>
        <v>39570</v>
      </c>
      <c r="I36" s="20">
        <f t="shared" si="34"/>
        <v>41870</v>
      </c>
      <c r="J36" s="20">
        <f t="shared" si="34"/>
        <v>44170</v>
      </c>
      <c r="K36" s="20">
        <f t="shared" si="34"/>
        <v>46470</v>
      </c>
      <c r="L36" s="20">
        <f t="shared" si="34"/>
        <v>48770</v>
      </c>
      <c r="M36" s="20">
        <f t="shared" si="34"/>
        <v>51070</v>
      </c>
      <c r="N36" s="20">
        <f t="shared" si="34"/>
        <v>53370</v>
      </c>
      <c r="O36" s="20">
        <f t="shared" si="34"/>
        <v>55670</v>
      </c>
      <c r="P36" s="20">
        <f t="shared" si="34"/>
        <v>57970</v>
      </c>
      <c r="Q36" s="20">
        <f t="shared" si="34"/>
        <v>60270</v>
      </c>
      <c r="R36" s="20">
        <f t="shared" si="34"/>
        <v>62570</v>
      </c>
      <c r="S36" s="20">
        <f t="shared" si="34"/>
        <v>64870</v>
      </c>
      <c r="T36" s="20">
        <f t="shared" si="34"/>
        <v>67170</v>
      </c>
      <c r="U36" s="20">
        <f t="shared" si="34"/>
        <v>69470</v>
      </c>
      <c r="V36" s="20">
        <f t="shared" si="34"/>
        <v>71770</v>
      </c>
      <c r="W36" s="20">
        <f t="shared" si="34"/>
        <v>74070</v>
      </c>
      <c r="X36" s="20">
        <f t="shared" si="34"/>
        <v>76370</v>
      </c>
      <c r="Y36" s="36"/>
      <c r="Z36" s="36"/>
      <c r="AA36" s="36"/>
      <c r="AB36" s="36"/>
      <c r="AC36" s="36"/>
      <c r="AD36" s="36"/>
      <c r="AE36" s="36"/>
      <c r="AF36" s="36"/>
      <c r="AG36" s="36"/>
      <c r="AH36" s="36"/>
    </row>
    <row r="37" spans="1:34" x14ac:dyDescent="0.25">
      <c r="A37" s="38">
        <v>18</v>
      </c>
      <c r="B37" s="31">
        <v>2016</v>
      </c>
      <c r="C37" s="31">
        <v>2400</v>
      </c>
      <c r="D37" s="31">
        <v>31890</v>
      </c>
      <c r="E37" s="32">
        <f>SUM(D37,2400)</f>
        <v>34290</v>
      </c>
      <c r="F37" s="32">
        <f t="shared" ref="F37:X37" si="35">SUM(E37,2400)</f>
        <v>36690</v>
      </c>
      <c r="G37" s="32">
        <f t="shared" si="35"/>
        <v>39090</v>
      </c>
      <c r="H37" s="32">
        <f t="shared" si="35"/>
        <v>41490</v>
      </c>
      <c r="I37" s="32">
        <f t="shared" si="35"/>
        <v>43890</v>
      </c>
      <c r="J37" s="32">
        <f t="shared" si="35"/>
        <v>46290</v>
      </c>
      <c r="K37" s="32">
        <f t="shared" si="35"/>
        <v>48690</v>
      </c>
      <c r="L37" s="32">
        <f t="shared" si="35"/>
        <v>51090</v>
      </c>
      <c r="M37" s="32">
        <f t="shared" si="35"/>
        <v>53490</v>
      </c>
      <c r="N37" s="32">
        <f t="shared" si="35"/>
        <v>55890</v>
      </c>
      <c r="O37" s="32">
        <f t="shared" si="35"/>
        <v>58290</v>
      </c>
      <c r="P37" s="32">
        <f t="shared" si="35"/>
        <v>60690</v>
      </c>
      <c r="Q37" s="32">
        <f t="shared" si="35"/>
        <v>63090</v>
      </c>
      <c r="R37" s="32">
        <f t="shared" si="35"/>
        <v>65490</v>
      </c>
      <c r="S37" s="32">
        <f t="shared" si="35"/>
        <v>67890</v>
      </c>
      <c r="T37" s="32">
        <f t="shared" si="35"/>
        <v>70290</v>
      </c>
      <c r="U37" s="32">
        <f t="shared" si="35"/>
        <v>72690</v>
      </c>
      <c r="V37" s="32">
        <f t="shared" si="35"/>
        <v>75090</v>
      </c>
      <c r="W37" s="32">
        <f t="shared" si="35"/>
        <v>77490</v>
      </c>
      <c r="X37" s="32">
        <f t="shared" si="35"/>
        <v>79890</v>
      </c>
      <c r="Y37" s="36"/>
      <c r="Z37" s="36"/>
      <c r="AA37" s="36"/>
      <c r="AB37" s="36"/>
      <c r="AC37" s="36"/>
      <c r="AD37" s="36"/>
      <c r="AE37" s="36"/>
      <c r="AF37" s="36"/>
      <c r="AG37" s="36"/>
      <c r="AH37" s="36"/>
    </row>
    <row r="38" spans="1:34" ht="15.75" thickBot="1" x14ac:dyDescent="0.3">
      <c r="A38" s="39"/>
      <c r="B38" s="20">
        <v>2017</v>
      </c>
      <c r="C38" s="20">
        <v>2870</v>
      </c>
      <c r="D38" s="20">
        <v>38350</v>
      </c>
      <c r="E38" s="20">
        <f>SUM(D38,2870)</f>
        <v>41220</v>
      </c>
      <c r="F38" s="20">
        <f t="shared" ref="F38:X38" si="36">SUM(E38,2870)</f>
        <v>44090</v>
      </c>
      <c r="G38" s="20">
        <f t="shared" si="36"/>
        <v>46960</v>
      </c>
      <c r="H38" s="20">
        <f t="shared" si="36"/>
        <v>49830</v>
      </c>
      <c r="I38" s="20">
        <f t="shared" si="36"/>
        <v>52700</v>
      </c>
      <c r="J38" s="20">
        <f t="shared" si="36"/>
        <v>55570</v>
      </c>
      <c r="K38" s="20">
        <f t="shared" si="36"/>
        <v>58440</v>
      </c>
      <c r="L38" s="20">
        <f t="shared" si="36"/>
        <v>61310</v>
      </c>
      <c r="M38" s="20">
        <f t="shared" si="36"/>
        <v>64180</v>
      </c>
      <c r="N38" s="20">
        <f t="shared" si="36"/>
        <v>67050</v>
      </c>
      <c r="O38" s="20">
        <f t="shared" si="36"/>
        <v>69920</v>
      </c>
      <c r="P38" s="20">
        <f t="shared" si="36"/>
        <v>72790</v>
      </c>
      <c r="Q38" s="20">
        <f t="shared" si="36"/>
        <v>75660</v>
      </c>
      <c r="R38" s="20">
        <f t="shared" si="36"/>
        <v>78530</v>
      </c>
      <c r="S38" s="20">
        <f t="shared" si="36"/>
        <v>81400</v>
      </c>
      <c r="T38" s="20">
        <f t="shared" si="36"/>
        <v>84270</v>
      </c>
      <c r="U38" s="20">
        <f t="shared" si="36"/>
        <v>87140</v>
      </c>
      <c r="V38" s="20">
        <f t="shared" si="36"/>
        <v>90010</v>
      </c>
      <c r="W38" s="20">
        <f t="shared" si="36"/>
        <v>92880</v>
      </c>
      <c r="X38" s="20">
        <f t="shared" si="36"/>
        <v>95750</v>
      </c>
      <c r="Y38" s="36"/>
      <c r="Z38" s="36"/>
      <c r="AA38" s="36"/>
      <c r="AB38" s="36"/>
      <c r="AC38" s="36"/>
      <c r="AD38" s="36"/>
      <c r="AE38" s="36"/>
      <c r="AF38" s="36"/>
      <c r="AG38" s="36"/>
      <c r="AH38" s="36"/>
    </row>
    <row r="39" spans="1:34" x14ac:dyDescent="0.25">
      <c r="A39" s="38">
        <v>19</v>
      </c>
      <c r="B39" s="31">
        <v>2016</v>
      </c>
      <c r="C39" s="31">
        <v>2560</v>
      </c>
      <c r="D39" s="32">
        <v>49370</v>
      </c>
      <c r="E39" s="32">
        <f>SUM(D39,2560)</f>
        <v>51930</v>
      </c>
      <c r="F39" s="32">
        <f t="shared" ref="F39:X39" si="37">SUM(E39,2560)</f>
        <v>54490</v>
      </c>
      <c r="G39" s="32">
        <f t="shared" si="37"/>
        <v>57050</v>
      </c>
      <c r="H39" s="32">
        <f t="shared" si="37"/>
        <v>59610</v>
      </c>
      <c r="I39" s="32">
        <f t="shared" si="37"/>
        <v>62170</v>
      </c>
      <c r="J39" s="32">
        <f t="shared" si="37"/>
        <v>64730</v>
      </c>
      <c r="K39" s="32">
        <f t="shared" si="37"/>
        <v>67290</v>
      </c>
      <c r="L39" s="32">
        <f t="shared" si="37"/>
        <v>69850</v>
      </c>
      <c r="M39" s="32">
        <f t="shared" si="37"/>
        <v>72410</v>
      </c>
      <c r="N39" s="32">
        <f t="shared" si="37"/>
        <v>74970</v>
      </c>
      <c r="O39" s="32">
        <f t="shared" si="37"/>
        <v>77530</v>
      </c>
      <c r="P39" s="32">
        <f t="shared" si="37"/>
        <v>80090</v>
      </c>
      <c r="Q39" s="32">
        <f t="shared" si="37"/>
        <v>82650</v>
      </c>
      <c r="R39" s="32">
        <f t="shared" si="37"/>
        <v>85210</v>
      </c>
      <c r="S39" s="32">
        <f t="shared" si="37"/>
        <v>87770</v>
      </c>
      <c r="T39" s="32">
        <f t="shared" si="37"/>
        <v>90330</v>
      </c>
      <c r="U39" s="33">
        <f t="shared" si="37"/>
        <v>92890</v>
      </c>
      <c r="V39" s="32">
        <f>SUM(U39,2560)</f>
        <v>95450</v>
      </c>
      <c r="W39" s="32">
        <f t="shared" si="37"/>
        <v>98010</v>
      </c>
      <c r="X39" s="12">
        <f t="shared" si="37"/>
        <v>100570</v>
      </c>
      <c r="Y39" s="36"/>
      <c r="Z39" s="36"/>
      <c r="AA39" s="36"/>
      <c r="AB39" s="36"/>
      <c r="AC39" s="36"/>
      <c r="AD39" s="36"/>
      <c r="AE39" s="36"/>
      <c r="AF39" s="36"/>
      <c r="AG39" s="36"/>
      <c r="AH39" s="36"/>
    </row>
    <row r="40" spans="1:34" ht="15.75" thickBot="1" x14ac:dyDescent="0.3">
      <c r="A40" s="39"/>
      <c r="B40" s="20">
        <v>2017</v>
      </c>
      <c r="C40" s="20">
        <v>3050</v>
      </c>
      <c r="D40" s="20">
        <v>59210</v>
      </c>
      <c r="E40" s="20">
        <f>SUM(D40,3050)</f>
        <v>62260</v>
      </c>
      <c r="F40" s="20">
        <f t="shared" ref="F40:X40" si="38">SUM(E40,3050)</f>
        <v>65310</v>
      </c>
      <c r="G40" s="20">
        <f t="shared" si="38"/>
        <v>68360</v>
      </c>
      <c r="H40" s="20">
        <f t="shared" si="38"/>
        <v>71410</v>
      </c>
      <c r="I40" s="20">
        <f t="shared" si="38"/>
        <v>74460</v>
      </c>
      <c r="J40" s="20">
        <f t="shared" si="38"/>
        <v>77510</v>
      </c>
      <c r="K40" s="20">
        <f t="shared" si="38"/>
        <v>80560</v>
      </c>
      <c r="L40" s="20">
        <f t="shared" si="38"/>
        <v>83610</v>
      </c>
      <c r="M40" s="20">
        <f t="shared" si="38"/>
        <v>86660</v>
      </c>
      <c r="N40" s="20">
        <f t="shared" si="38"/>
        <v>89710</v>
      </c>
      <c r="O40" s="20">
        <f t="shared" si="38"/>
        <v>92760</v>
      </c>
      <c r="P40" s="20">
        <f t="shared" si="38"/>
        <v>95810</v>
      </c>
      <c r="Q40" s="20">
        <f t="shared" si="38"/>
        <v>98860</v>
      </c>
      <c r="R40" s="20">
        <f t="shared" si="38"/>
        <v>101910</v>
      </c>
      <c r="S40" s="20">
        <f t="shared" si="38"/>
        <v>104960</v>
      </c>
      <c r="T40" s="20">
        <f t="shared" si="38"/>
        <v>108010</v>
      </c>
      <c r="U40" s="20">
        <f t="shared" si="38"/>
        <v>111060</v>
      </c>
      <c r="V40" s="20">
        <f t="shared" si="38"/>
        <v>114110</v>
      </c>
      <c r="W40" s="20">
        <f t="shared" si="38"/>
        <v>117160</v>
      </c>
      <c r="X40" s="20">
        <f t="shared" si="38"/>
        <v>120210</v>
      </c>
      <c r="Y40" s="36"/>
      <c r="Z40" s="36"/>
      <c r="AA40" s="36"/>
      <c r="AB40" s="36"/>
      <c r="AC40" s="36"/>
      <c r="AD40" s="36"/>
      <c r="AE40" s="36"/>
      <c r="AF40" s="36"/>
      <c r="AG40" s="36"/>
      <c r="AH40" s="36"/>
    </row>
    <row r="41" spans="1:34" x14ac:dyDescent="0.25">
      <c r="A41" s="38">
        <v>20</v>
      </c>
      <c r="B41" s="31">
        <v>2016</v>
      </c>
      <c r="C41" s="31">
        <v>3750</v>
      </c>
      <c r="D41" s="31">
        <v>57410</v>
      </c>
      <c r="E41" s="32">
        <f>SUM(D41,3750)</f>
        <v>61160</v>
      </c>
      <c r="F41" s="32">
        <f t="shared" ref="F41:R41" si="39">SUM(E41,3750)</f>
        <v>64910</v>
      </c>
      <c r="G41" s="32">
        <f t="shared" si="39"/>
        <v>68660</v>
      </c>
      <c r="H41" s="32">
        <f t="shared" si="39"/>
        <v>72410</v>
      </c>
      <c r="I41" s="32">
        <f t="shared" si="39"/>
        <v>76160</v>
      </c>
      <c r="J41" s="32">
        <f t="shared" si="39"/>
        <v>79910</v>
      </c>
      <c r="K41" s="32">
        <f t="shared" si="39"/>
        <v>83660</v>
      </c>
      <c r="L41" s="32">
        <f t="shared" si="39"/>
        <v>87410</v>
      </c>
      <c r="M41" s="32">
        <f t="shared" si="39"/>
        <v>91160</v>
      </c>
      <c r="N41" s="32">
        <f t="shared" si="39"/>
        <v>94910</v>
      </c>
      <c r="O41" s="32">
        <f t="shared" si="39"/>
        <v>98660</v>
      </c>
      <c r="P41" s="32">
        <f t="shared" si="39"/>
        <v>102410</v>
      </c>
      <c r="Q41" s="32">
        <f>SUM(P41,3750)</f>
        <v>106160</v>
      </c>
      <c r="R41" s="32">
        <f t="shared" si="39"/>
        <v>109910</v>
      </c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</row>
    <row r="42" spans="1:34" ht="15.75" thickBot="1" x14ac:dyDescent="0.3">
      <c r="A42" s="39"/>
      <c r="B42" s="20">
        <v>2017</v>
      </c>
      <c r="C42" s="20">
        <v>4510</v>
      </c>
      <c r="D42" s="20">
        <v>69090</v>
      </c>
      <c r="E42" s="20">
        <f>SUM(D42,4510)</f>
        <v>73600</v>
      </c>
      <c r="F42" s="20">
        <f t="shared" ref="F42:R42" si="40">SUM(E42,4510)</f>
        <v>78110</v>
      </c>
      <c r="G42" s="20">
        <f t="shared" si="40"/>
        <v>82620</v>
      </c>
      <c r="H42" s="20">
        <f t="shared" si="40"/>
        <v>87130</v>
      </c>
      <c r="I42" s="20">
        <f t="shared" si="40"/>
        <v>91640</v>
      </c>
      <c r="J42" s="20">
        <f t="shared" si="40"/>
        <v>96150</v>
      </c>
      <c r="K42" s="20">
        <f t="shared" si="40"/>
        <v>100660</v>
      </c>
      <c r="L42" s="20">
        <f t="shared" si="40"/>
        <v>105170</v>
      </c>
      <c r="M42" s="20">
        <f t="shared" si="40"/>
        <v>109680</v>
      </c>
      <c r="N42" s="20">
        <f t="shared" si="40"/>
        <v>114190</v>
      </c>
      <c r="O42" s="20">
        <f t="shared" si="40"/>
        <v>118700</v>
      </c>
      <c r="P42" s="20">
        <f t="shared" si="40"/>
        <v>123210</v>
      </c>
      <c r="Q42" s="20">
        <f t="shared" si="40"/>
        <v>127720</v>
      </c>
      <c r="R42" s="20">
        <f t="shared" si="40"/>
        <v>132230</v>
      </c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</row>
    <row r="43" spans="1:34" x14ac:dyDescent="0.25">
      <c r="A43" s="38">
        <v>21</v>
      </c>
      <c r="B43" s="31">
        <v>2016</v>
      </c>
      <c r="C43" s="31">
        <v>4150</v>
      </c>
      <c r="D43" s="31">
        <v>63780</v>
      </c>
      <c r="E43" s="32">
        <f>SUM(D43,4150)</f>
        <v>67930</v>
      </c>
      <c r="F43" s="32">
        <f t="shared" ref="F43:R43" si="41">SUM(E43,4150)</f>
        <v>72080</v>
      </c>
      <c r="G43" s="32">
        <f t="shared" si="41"/>
        <v>76230</v>
      </c>
      <c r="H43" s="32">
        <f t="shared" si="41"/>
        <v>80380</v>
      </c>
      <c r="I43" s="32">
        <f t="shared" si="41"/>
        <v>84530</v>
      </c>
      <c r="J43" s="32">
        <f t="shared" si="41"/>
        <v>88680</v>
      </c>
      <c r="K43" s="32">
        <f t="shared" si="41"/>
        <v>92830</v>
      </c>
      <c r="L43" s="32">
        <f t="shared" si="41"/>
        <v>96980</v>
      </c>
      <c r="M43" s="32">
        <f t="shared" si="41"/>
        <v>101130</v>
      </c>
      <c r="N43" s="32">
        <f t="shared" si="41"/>
        <v>105280</v>
      </c>
      <c r="O43" s="32">
        <f t="shared" si="41"/>
        <v>109430</v>
      </c>
      <c r="P43" s="32">
        <f t="shared" si="41"/>
        <v>113580</v>
      </c>
      <c r="Q43" s="32">
        <f t="shared" si="41"/>
        <v>117730</v>
      </c>
      <c r="R43" s="32">
        <f t="shared" si="41"/>
        <v>121880</v>
      </c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</row>
    <row r="44" spans="1:34" ht="15.75" thickBot="1" x14ac:dyDescent="0.3">
      <c r="A44" s="39"/>
      <c r="B44" s="31">
        <v>217</v>
      </c>
      <c r="C44" s="31">
        <v>5000</v>
      </c>
      <c r="D44" s="31">
        <v>76720</v>
      </c>
      <c r="E44" s="20">
        <f>SUM(D44,5000)</f>
        <v>81720</v>
      </c>
      <c r="F44" s="20">
        <f t="shared" ref="F44:R44" si="42">SUM(E44,5000)</f>
        <v>86720</v>
      </c>
      <c r="G44" s="20">
        <f t="shared" si="42"/>
        <v>91720</v>
      </c>
      <c r="H44" s="20">
        <f t="shared" si="42"/>
        <v>96720</v>
      </c>
      <c r="I44" s="20">
        <f t="shared" si="42"/>
        <v>101720</v>
      </c>
      <c r="J44" s="20">
        <f t="shared" si="42"/>
        <v>106720</v>
      </c>
      <c r="K44" s="20">
        <f t="shared" si="42"/>
        <v>111720</v>
      </c>
      <c r="L44" s="20">
        <f t="shared" si="42"/>
        <v>116720</v>
      </c>
      <c r="M44" s="20">
        <f t="shared" si="42"/>
        <v>121720</v>
      </c>
      <c r="N44" s="20">
        <f t="shared" si="42"/>
        <v>126720</v>
      </c>
      <c r="O44" s="20">
        <f t="shared" si="42"/>
        <v>131720</v>
      </c>
      <c r="P44" s="20">
        <f t="shared" si="42"/>
        <v>136720</v>
      </c>
      <c r="Q44" s="20">
        <f t="shared" si="42"/>
        <v>141720</v>
      </c>
      <c r="R44" s="20">
        <f t="shared" si="42"/>
        <v>146720</v>
      </c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</row>
    <row r="45" spans="1:34" x14ac:dyDescent="0.25">
      <c r="A45" s="38">
        <v>22</v>
      </c>
      <c r="B45" s="31">
        <v>2016</v>
      </c>
      <c r="C45" s="31">
        <v>4870</v>
      </c>
      <c r="D45" s="31">
        <v>68540</v>
      </c>
      <c r="E45" s="32">
        <f>SUM(D45,4870)</f>
        <v>73410</v>
      </c>
      <c r="F45" s="32">
        <f t="shared" ref="F45:R45" si="43">SUM(E45,4870)</f>
        <v>78280</v>
      </c>
      <c r="G45" s="32">
        <f t="shared" si="43"/>
        <v>83150</v>
      </c>
      <c r="H45" s="32">
        <f t="shared" si="43"/>
        <v>88020</v>
      </c>
      <c r="I45" s="32">
        <f t="shared" si="43"/>
        <v>92890</v>
      </c>
      <c r="J45" s="32">
        <f t="shared" si="43"/>
        <v>97760</v>
      </c>
      <c r="K45" s="32">
        <f t="shared" si="43"/>
        <v>102630</v>
      </c>
      <c r="L45" s="32">
        <f>SUM(K45,4870)</f>
        <v>107500</v>
      </c>
      <c r="M45" s="32">
        <f t="shared" si="43"/>
        <v>112370</v>
      </c>
      <c r="N45" s="32">
        <f t="shared" si="43"/>
        <v>117240</v>
      </c>
      <c r="O45" s="32">
        <f t="shared" si="43"/>
        <v>122110</v>
      </c>
      <c r="P45" s="32">
        <f t="shared" si="43"/>
        <v>126980</v>
      </c>
      <c r="Q45" s="32">
        <f t="shared" si="43"/>
        <v>131850</v>
      </c>
      <c r="R45" s="32">
        <f t="shared" si="43"/>
        <v>136720</v>
      </c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</row>
    <row r="46" spans="1:34" ht="15.75" thickBot="1" x14ac:dyDescent="0.3">
      <c r="A46" s="39"/>
      <c r="B46" s="20">
        <v>2017</v>
      </c>
      <c r="C46" s="20">
        <v>5870</v>
      </c>
      <c r="D46" s="20">
        <v>82380</v>
      </c>
      <c r="E46" s="20">
        <f>SUM(D46,5870)</f>
        <v>88250</v>
      </c>
      <c r="F46" s="20">
        <f t="shared" ref="F46:R46" si="44">SUM(E46,5870)</f>
        <v>94120</v>
      </c>
      <c r="G46" s="20">
        <f t="shared" si="44"/>
        <v>99990</v>
      </c>
      <c r="H46" s="20">
        <f t="shared" si="44"/>
        <v>105860</v>
      </c>
      <c r="I46" s="20">
        <f t="shared" si="44"/>
        <v>111730</v>
      </c>
      <c r="J46" s="20">
        <f t="shared" si="44"/>
        <v>117600</v>
      </c>
      <c r="K46" s="20">
        <f t="shared" si="44"/>
        <v>123470</v>
      </c>
      <c r="L46" s="20">
        <f t="shared" si="44"/>
        <v>129340</v>
      </c>
      <c r="M46" s="20">
        <f t="shared" si="44"/>
        <v>135210</v>
      </c>
      <c r="N46" s="20">
        <f t="shared" si="44"/>
        <v>141080</v>
      </c>
      <c r="O46" s="20">
        <f t="shared" si="44"/>
        <v>146950</v>
      </c>
      <c r="P46" s="20">
        <f t="shared" si="44"/>
        <v>152820</v>
      </c>
      <c r="Q46" s="20">
        <f t="shared" si="44"/>
        <v>158690</v>
      </c>
      <c r="R46" s="20">
        <f t="shared" si="44"/>
        <v>164560</v>
      </c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</row>
    <row r="47" spans="1:34" x14ac:dyDescent="0.25">
      <c r="A47" s="34" t="s">
        <v>6</v>
      </c>
      <c r="B47" s="31">
        <v>1</v>
      </c>
      <c r="C47" s="32">
        <f>SUM(B47,1)</f>
        <v>2</v>
      </c>
      <c r="D47" s="32">
        <f t="shared" ref="D47:W47" si="45">SUM(C47,1)</f>
        <v>3</v>
      </c>
      <c r="E47" s="32">
        <f t="shared" si="45"/>
        <v>4</v>
      </c>
      <c r="F47" s="32">
        <f t="shared" si="45"/>
        <v>5</v>
      </c>
      <c r="G47" s="32">
        <f t="shared" si="45"/>
        <v>6</v>
      </c>
      <c r="H47" s="32">
        <f t="shared" si="45"/>
        <v>7</v>
      </c>
      <c r="I47" s="32">
        <f t="shared" si="45"/>
        <v>8</v>
      </c>
      <c r="J47" s="32">
        <f t="shared" si="45"/>
        <v>9</v>
      </c>
      <c r="K47" s="32">
        <f t="shared" si="45"/>
        <v>10</v>
      </c>
      <c r="L47" s="32">
        <f t="shared" si="45"/>
        <v>11</v>
      </c>
      <c r="M47" s="32">
        <f t="shared" si="45"/>
        <v>12</v>
      </c>
      <c r="N47" s="32">
        <f t="shared" si="45"/>
        <v>13</v>
      </c>
      <c r="O47" s="32">
        <f t="shared" si="45"/>
        <v>14</v>
      </c>
      <c r="P47" s="32">
        <f t="shared" si="45"/>
        <v>15</v>
      </c>
      <c r="Q47" s="32">
        <f t="shared" si="45"/>
        <v>16</v>
      </c>
      <c r="R47" s="32">
        <f t="shared" si="45"/>
        <v>17</v>
      </c>
      <c r="S47" s="32">
        <f t="shared" si="45"/>
        <v>18</v>
      </c>
      <c r="T47" s="32">
        <f t="shared" si="45"/>
        <v>19</v>
      </c>
      <c r="U47" s="32">
        <f t="shared" si="45"/>
        <v>20</v>
      </c>
      <c r="V47" s="32">
        <f t="shared" si="45"/>
        <v>21</v>
      </c>
      <c r="W47" s="32">
        <f t="shared" si="45"/>
        <v>22</v>
      </c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</row>
    <row r="48" spans="1:34" x14ac:dyDescent="0.25">
      <c r="A48" s="35">
        <v>0.45</v>
      </c>
      <c r="B48" s="31">
        <v>1336</v>
      </c>
      <c r="C48" s="31">
        <v>1366</v>
      </c>
      <c r="D48" s="31">
        <v>1430</v>
      </c>
      <c r="E48" s="31">
        <v>1458</v>
      </c>
      <c r="F48" s="31">
        <v>1503</v>
      </c>
      <c r="G48" s="31">
        <v>1543</v>
      </c>
      <c r="H48" s="31">
        <v>1588</v>
      </c>
      <c r="I48" s="31">
        <v>1649</v>
      </c>
      <c r="J48" s="31">
        <v>1719</v>
      </c>
      <c r="K48" s="31">
        <v>1780</v>
      </c>
      <c r="L48" s="31">
        <v>1852</v>
      </c>
      <c r="M48" s="31">
        <v>1960</v>
      </c>
      <c r="N48" s="31">
        <v>2090</v>
      </c>
      <c r="O48" s="31">
        <v>2214</v>
      </c>
      <c r="P48" s="31">
        <v>2349</v>
      </c>
      <c r="Q48" s="31">
        <v>2727</v>
      </c>
      <c r="R48" s="31">
        <v>4433</v>
      </c>
      <c r="S48" s="31">
        <v>5806</v>
      </c>
      <c r="T48" s="31">
        <v>8856</v>
      </c>
      <c r="U48" s="31">
        <v>10505</v>
      </c>
      <c r="V48" s="31">
        <v>11646</v>
      </c>
      <c r="W48" s="31">
        <v>15456</v>
      </c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</row>
    <row r="49" spans="1:34" x14ac:dyDescent="0.25">
      <c r="A49" s="35">
        <v>0.3</v>
      </c>
      <c r="B49" s="31">
        <v>891</v>
      </c>
      <c r="C49" s="31">
        <v>910</v>
      </c>
      <c r="D49" s="31">
        <v>942</v>
      </c>
      <c r="E49" s="31">
        <v>972</v>
      </c>
      <c r="F49" s="31">
        <v>1002</v>
      </c>
      <c r="G49" s="31">
        <v>1029</v>
      </c>
      <c r="H49" s="31">
        <v>1059</v>
      </c>
      <c r="I49" s="31">
        <v>1099</v>
      </c>
      <c r="J49" s="31">
        <v>1146</v>
      </c>
      <c r="K49" s="31">
        <v>1186</v>
      </c>
      <c r="L49" s="31">
        <v>1234</v>
      </c>
      <c r="M49" s="31">
        <v>1306</v>
      </c>
      <c r="N49" s="31">
        <v>1393</v>
      </c>
      <c r="O49" s="31">
        <v>1476</v>
      </c>
      <c r="P49" s="31">
        <v>1566</v>
      </c>
      <c r="Q49" s="31">
        <v>1818</v>
      </c>
      <c r="R49" s="31">
        <v>2955</v>
      </c>
      <c r="S49" s="31">
        <v>3873</v>
      </c>
      <c r="T49" s="31">
        <v>5904</v>
      </c>
      <c r="U49" s="31">
        <v>7003</v>
      </c>
      <c r="V49" s="31">
        <v>7764</v>
      </c>
      <c r="W49" s="31">
        <v>8340</v>
      </c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</row>
  </sheetData>
  <mergeCells count="22">
    <mergeCell ref="A39:A40"/>
    <mergeCell ref="A41:A42"/>
    <mergeCell ref="A43:A44"/>
    <mergeCell ref="A45:A46"/>
    <mergeCell ref="A27:A28"/>
    <mergeCell ref="A29:A30"/>
    <mergeCell ref="A31:A32"/>
    <mergeCell ref="A33:A34"/>
    <mergeCell ref="A35:A36"/>
    <mergeCell ref="A37:A38"/>
    <mergeCell ref="A25:A26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</mergeCells>
  <pageMargins left="0.95" right="0.25" top="0.75" bottom="0.75" header="0.3" footer="0.3"/>
  <pageSetup paperSize="5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rao nadeem</cp:lastModifiedBy>
  <cp:lastPrinted>2017-07-05T16:59:09Z</cp:lastPrinted>
  <dcterms:created xsi:type="dcterms:W3CDTF">2016-07-03T07:49:30Z</dcterms:created>
  <dcterms:modified xsi:type="dcterms:W3CDTF">2017-07-08T13:51:36Z</dcterms:modified>
</cp:coreProperties>
</file>