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70BB39-8C39-4ABE-A751-82BB22A7C1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  <c r="I3" i="1"/>
  <c r="G56" i="1"/>
  <c r="U56" i="1" s="1"/>
  <c r="G55" i="1"/>
  <c r="T55" i="1" s="1"/>
  <c r="G54" i="1"/>
  <c r="S54" i="1" s="1"/>
  <c r="G53" i="1"/>
  <c r="S53" i="1" s="1"/>
  <c r="G52" i="1"/>
  <c r="U52" i="1" s="1"/>
  <c r="G51" i="1"/>
  <c r="T51" i="1" s="1"/>
  <c r="G50" i="1"/>
  <c r="Y50" i="1" s="1"/>
  <c r="G49" i="1"/>
  <c r="AA49" i="1" s="1"/>
  <c r="G48" i="1"/>
  <c r="AA48" i="1" s="1"/>
  <c r="G47" i="1"/>
  <c r="G46" i="1"/>
  <c r="Y46" i="1" s="1"/>
  <c r="G45" i="1"/>
  <c r="AA45" i="1" s="1"/>
  <c r="G44" i="1"/>
  <c r="AK44" i="1" s="1"/>
  <c r="G43" i="1"/>
  <c r="AJ43" i="1" s="1"/>
  <c r="G42" i="1"/>
  <c r="AI42" i="1" s="1"/>
  <c r="G41" i="1"/>
  <c r="AI41" i="1" s="1"/>
  <c r="G40" i="1"/>
  <c r="G39" i="1"/>
  <c r="AJ39" i="1" s="1"/>
  <c r="G38" i="1"/>
  <c r="G37" i="1"/>
  <c r="AI37" i="1" s="1"/>
  <c r="G36" i="1"/>
  <c r="AH36" i="1" s="1"/>
  <c r="G35" i="1"/>
  <c r="AK35" i="1" s="1"/>
  <c r="G34" i="1"/>
  <c r="AI34" i="1" s="1"/>
  <c r="G33" i="1"/>
  <c r="AI33" i="1" s="1"/>
  <c r="G32" i="1"/>
  <c r="AI32" i="1" s="1"/>
  <c r="G31" i="1"/>
  <c r="V31" i="1" s="1"/>
  <c r="G30" i="1"/>
  <c r="G29" i="1"/>
  <c r="AF29" i="1" s="1"/>
  <c r="G28" i="1"/>
  <c r="U28" i="1" s="1"/>
  <c r="G27" i="1"/>
  <c r="AJ27" i="1" s="1"/>
  <c r="G26" i="1"/>
  <c r="AI26" i="1" s="1"/>
  <c r="G25" i="1"/>
  <c r="AI25" i="1" s="1"/>
  <c r="G24" i="1"/>
  <c r="AH24" i="1" s="1"/>
  <c r="G23" i="1"/>
  <c r="AJ23" i="1" s="1"/>
  <c r="G22" i="1"/>
  <c r="AI22" i="1" s="1"/>
  <c r="G21" i="1"/>
  <c r="AK21" i="1" s="1"/>
  <c r="G20" i="1"/>
  <c r="AD20" i="1" s="1"/>
  <c r="G19" i="1"/>
  <c r="AG19" i="1" s="1"/>
  <c r="G18" i="1"/>
  <c r="AI18" i="1" s="1"/>
  <c r="G17" i="1"/>
  <c r="V17" i="1" s="1"/>
  <c r="G16" i="1"/>
  <c r="AK16" i="1" s="1"/>
  <c r="G15" i="1"/>
  <c r="AI15" i="1" s="1"/>
  <c r="G14" i="1"/>
  <c r="AI14" i="1" s="1"/>
  <c r="G13" i="1"/>
  <c r="I5" i="1"/>
  <c r="I4" i="1"/>
  <c r="I6" i="1" l="1"/>
  <c r="I7" i="1" s="1"/>
  <c r="M53" i="1"/>
  <c r="R48" i="1"/>
  <c r="N51" i="1"/>
  <c r="R53" i="1"/>
  <c r="Y23" i="1"/>
  <c r="Z42" i="1"/>
  <c r="Q17" i="1"/>
  <c r="C6" i="1"/>
  <c r="M22" i="1"/>
  <c r="M27" i="1"/>
  <c r="I34" i="1"/>
  <c r="N41" i="1"/>
  <c r="AD43" i="1"/>
  <c r="R22" i="1"/>
  <c r="Z15" i="1"/>
  <c r="AH22" i="1"/>
  <c r="M48" i="1"/>
  <c r="AA28" i="1"/>
  <c r="Q31" i="1"/>
  <c r="P33" i="1"/>
  <c r="Q34" i="1"/>
  <c r="H37" i="1"/>
  <c r="T41" i="1"/>
  <c r="I45" i="1"/>
  <c r="Q54" i="1"/>
  <c r="AF33" i="1"/>
  <c r="L37" i="1"/>
  <c r="AJ41" i="1"/>
  <c r="M45" i="1"/>
  <c r="X37" i="1"/>
  <c r="AF20" i="1"/>
  <c r="Z26" i="1"/>
  <c r="Y35" i="1"/>
  <c r="AK39" i="1"/>
  <c r="Z49" i="1"/>
  <c r="AH15" i="1"/>
  <c r="J20" i="1"/>
  <c r="AG23" i="1"/>
  <c r="J26" i="1"/>
  <c r="AF26" i="1"/>
  <c r="H35" i="1"/>
  <c r="AG35" i="1"/>
  <c r="M39" i="1"/>
  <c r="AH42" i="1"/>
  <c r="J49" i="1"/>
  <c r="J15" i="1"/>
  <c r="P20" i="1"/>
  <c r="X22" i="1"/>
  <c r="I23" i="1"/>
  <c r="P26" i="1"/>
  <c r="AK26" i="1"/>
  <c r="N28" i="1"/>
  <c r="Y34" i="1"/>
  <c r="M35" i="1"/>
  <c r="U39" i="1"/>
  <c r="Y41" i="1"/>
  <c r="J42" i="1"/>
  <c r="R45" i="1"/>
  <c r="U48" i="1"/>
  <c r="P49" i="1"/>
  <c r="J55" i="1"/>
  <c r="R15" i="1"/>
  <c r="X20" i="1"/>
  <c r="H22" i="1"/>
  <c r="AC22" i="1"/>
  <c r="Q23" i="1"/>
  <c r="U26" i="1"/>
  <c r="H34" i="1"/>
  <c r="AG34" i="1"/>
  <c r="R35" i="1"/>
  <c r="AC39" i="1"/>
  <c r="I41" i="1"/>
  <c r="AD41" i="1"/>
  <c r="R42" i="1"/>
  <c r="N43" i="1"/>
  <c r="H45" i="1"/>
  <c r="X45" i="1"/>
  <c r="J48" i="1"/>
  <c r="Z48" i="1"/>
  <c r="U49" i="1"/>
  <c r="J51" i="1"/>
  <c r="H53" i="1"/>
  <c r="I54" i="1"/>
  <c r="AI13" i="1"/>
  <c r="AJ13" i="1"/>
  <c r="AD13" i="1"/>
  <c r="AH13" i="1"/>
  <c r="AC13" i="1"/>
  <c r="AG13" i="1"/>
  <c r="L13" i="1"/>
  <c r="Q13" i="1"/>
  <c r="V13" i="1"/>
  <c r="AB13" i="1"/>
  <c r="X47" i="1"/>
  <c r="R47" i="1"/>
  <c r="N47" i="1"/>
  <c r="Z47" i="1"/>
  <c r="J47" i="1"/>
  <c r="H13" i="1"/>
  <c r="M13" i="1"/>
  <c r="R13" i="1"/>
  <c r="X13" i="1"/>
  <c r="AF13" i="1"/>
  <c r="AG38" i="1"/>
  <c r="X38" i="1"/>
  <c r="P38" i="1"/>
  <c r="I38" i="1"/>
  <c r="V47" i="1"/>
  <c r="I13" i="1"/>
  <c r="N13" i="1"/>
  <c r="T13" i="1"/>
  <c r="Y13" i="1"/>
  <c r="AK13" i="1"/>
  <c r="AI17" i="1"/>
  <c r="AK17" i="1"/>
  <c r="AF17" i="1"/>
  <c r="Z17" i="1"/>
  <c r="U17" i="1"/>
  <c r="P17" i="1"/>
  <c r="J17" i="1"/>
  <c r="AJ17" i="1"/>
  <c r="AD17" i="1"/>
  <c r="Y17" i="1"/>
  <c r="T17" i="1"/>
  <c r="N17" i="1"/>
  <c r="I17" i="1"/>
  <c r="AH17" i="1"/>
  <c r="AC17" i="1"/>
  <c r="X17" i="1"/>
  <c r="R17" i="1"/>
  <c r="M17" i="1"/>
  <c r="H17" i="1"/>
  <c r="AB17" i="1"/>
  <c r="AI31" i="1"/>
  <c r="AK31" i="1"/>
  <c r="AF31" i="1"/>
  <c r="Z31" i="1"/>
  <c r="U31" i="1"/>
  <c r="P31" i="1"/>
  <c r="J31" i="1"/>
  <c r="AJ31" i="1"/>
  <c r="AD31" i="1"/>
  <c r="Y31" i="1"/>
  <c r="T31" i="1"/>
  <c r="N31" i="1"/>
  <c r="I31" i="1"/>
  <c r="AH31" i="1"/>
  <c r="AC31" i="1"/>
  <c r="X31" i="1"/>
  <c r="R31" i="1"/>
  <c r="M31" i="1"/>
  <c r="H31" i="1"/>
  <c r="AB31" i="1"/>
  <c r="AF38" i="1"/>
  <c r="J13" i="1"/>
  <c r="P13" i="1"/>
  <c r="U13" i="1"/>
  <c r="Z13" i="1"/>
  <c r="L17" i="1"/>
  <c r="AG17" i="1"/>
  <c r="AG28" i="1"/>
  <c r="Z28" i="1"/>
  <c r="S28" i="1"/>
  <c r="K28" i="1"/>
  <c r="AE28" i="1"/>
  <c r="Y28" i="1"/>
  <c r="Q28" i="1"/>
  <c r="J28" i="1"/>
  <c r="AK28" i="1"/>
  <c r="AD28" i="1"/>
  <c r="V28" i="1"/>
  <c r="O28" i="1"/>
  <c r="I28" i="1"/>
  <c r="AI28" i="1"/>
  <c r="L31" i="1"/>
  <c r="AG31" i="1"/>
  <c r="L15" i="1"/>
  <c r="T15" i="1"/>
  <c r="AB15" i="1"/>
  <c r="AJ15" i="1"/>
  <c r="K20" i="1"/>
  <c r="S20" i="1"/>
  <c r="Z20" i="1"/>
  <c r="AI20" i="1"/>
  <c r="I22" i="1"/>
  <c r="N22" i="1"/>
  <c r="T22" i="1"/>
  <c r="Y22" i="1"/>
  <c r="AD22" i="1"/>
  <c r="AJ22" i="1"/>
  <c r="J23" i="1"/>
  <c r="R23" i="1"/>
  <c r="Z23" i="1"/>
  <c r="AH23" i="1"/>
  <c r="L26" i="1"/>
  <c r="Q26" i="1"/>
  <c r="V26" i="1"/>
  <c r="AB26" i="1"/>
  <c r="AG26" i="1"/>
  <c r="N27" i="1"/>
  <c r="T33" i="1"/>
  <c r="AJ33" i="1"/>
  <c r="L34" i="1"/>
  <c r="T34" i="1"/>
  <c r="AB34" i="1"/>
  <c r="AJ34" i="1"/>
  <c r="I35" i="1"/>
  <c r="N35" i="1"/>
  <c r="T35" i="1"/>
  <c r="Z35" i="1"/>
  <c r="AH35" i="1"/>
  <c r="AB37" i="1"/>
  <c r="N39" i="1"/>
  <c r="V39" i="1"/>
  <c r="AD39" i="1"/>
  <c r="J41" i="1"/>
  <c r="P41" i="1"/>
  <c r="U41" i="1"/>
  <c r="Z41" i="1"/>
  <c r="AF41" i="1"/>
  <c r="AK41" i="1"/>
  <c r="M42" i="1"/>
  <c r="U42" i="1"/>
  <c r="AC42" i="1"/>
  <c r="AK42" i="1"/>
  <c r="R43" i="1"/>
  <c r="AH43" i="1"/>
  <c r="N45" i="1"/>
  <c r="T45" i="1"/>
  <c r="Y45" i="1"/>
  <c r="L49" i="1"/>
  <c r="Q49" i="1"/>
  <c r="V49" i="1"/>
  <c r="R51" i="1"/>
  <c r="I53" i="1"/>
  <c r="N53" i="1"/>
  <c r="T53" i="1"/>
  <c r="J54" i="1"/>
  <c r="R54" i="1"/>
  <c r="N55" i="1"/>
  <c r="N15" i="1"/>
  <c r="V15" i="1"/>
  <c r="AD15" i="1"/>
  <c r="N20" i="1"/>
  <c r="T20" i="1"/>
  <c r="AA20" i="1"/>
  <c r="J22" i="1"/>
  <c r="P22" i="1"/>
  <c r="U22" i="1"/>
  <c r="Z22" i="1"/>
  <c r="AF22" i="1"/>
  <c r="AK22" i="1"/>
  <c r="M23" i="1"/>
  <c r="U23" i="1"/>
  <c r="AC23" i="1"/>
  <c r="AK23" i="1"/>
  <c r="H26" i="1"/>
  <c r="M26" i="1"/>
  <c r="R26" i="1"/>
  <c r="X26" i="1"/>
  <c r="AC26" i="1"/>
  <c r="AH26" i="1"/>
  <c r="I27" i="1"/>
  <c r="Q27" i="1"/>
  <c r="H33" i="1"/>
  <c r="X33" i="1"/>
  <c r="M34" i="1"/>
  <c r="U34" i="1"/>
  <c r="AC34" i="1"/>
  <c r="AK34" i="1"/>
  <c r="J35" i="1"/>
  <c r="P35" i="1"/>
  <c r="U35" i="1"/>
  <c r="AC35" i="1"/>
  <c r="P37" i="1"/>
  <c r="AF37" i="1"/>
  <c r="I39" i="1"/>
  <c r="Q39" i="1"/>
  <c r="Y39" i="1"/>
  <c r="AG39" i="1"/>
  <c r="L41" i="1"/>
  <c r="Q41" i="1"/>
  <c r="V41" i="1"/>
  <c r="AB41" i="1"/>
  <c r="AG41" i="1"/>
  <c r="N42" i="1"/>
  <c r="V42" i="1"/>
  <c r="AD42" i="1"/>
  <c r="V43" i="1"/>
  <c r="J45" i="1"/>
  <c r="P45" i="1"/>
  <c r="U45" i="1"/>
  <c r="Z45" i="1"/>
  <c r="N48" i="1"/>
  <c r="V48" i="1"/>
  <c r="H49" i="1"/>
  <c r="M49" i="1"/>
  <c r="R49" i="1"/>
  <c r="X49" i="1"/>
  <c r="J53" i="1"/>
  <c r="P53" i="1"/>
  <c r="U53" i="1"/>
  <c r="M54" i="1"/>
  <c r="U54" i="1"/>
  <c r="R55" i="1"/>
  <c r="H15" i="1"/>
  <c r="P15" i="1"/>
  <c r="X15" i="1"/>
  <c r="AF15" i="1"/>
  <c r="I16" i="1"/>
  <c r="H20" i="1"/>
  <c r="O20" i="1"/>
  <c r="V20" i="1"/>
  <c r="L22" i="1"/>
  <c r="Q22" i="1"/>
  <c r="V22" i="1"/>
  <c r="AB22" i="1"/>
  <c r="AG22" i="1"/>
  <c r="N23" i="1"/>
  <c r="V23" i="1"/>
  <c r="AD23" i="1"/>
  <c r="I26" i="1"/>
  <c r="N26" i="1"/>
  <c r="T26" i="1"/>
  <c r="Y26" i="1"/>
  <c r="AD26" i="1"/>
  <c r="AJ26" i="1"/>
  <c r="J27" i="1"/>
  <c r="R27" i="1"/>
  <c r="L33" i="1"/>
  <c r="AB33" i="1"/>
  <c r="P34" i="1"/>
  <c r="X34" i="1"/>
  <c r="AF34" i="1"/>
  <c r="L35" i="1"/>
  <c r="Q35" i="1"/>
  <c r="V35" i="1"/>
  <c r="AD35" i="1"/>
  <c r="T37" i="1"/>
  <c r="AJ37" i="1"/>
  <c r="J39" i="1"/>
  <c r="R39" i="1"/>
  <c r="Z39" i="1"/>
  <c r="AH39" i="1"/>
  <c r="H41" i="1"/>
  <c r="M41" i="1"/>
  <c r="R41" i="1"/>
  <c r="X41" i="1"/>
  <c r="AC41" i="1"/>
  <c r="AH41" i="1"/>
  <c r="I42" i="1"/>
  <c r="Q42" i="1"/>
  <c r="Y42" i="1"/>
  <c r="AG42" i="1"/>
  <c r="J43" i="1"/>
  <c r="Z43" i="1"/>
  <c r="L45" i="1"/>
  <c r="Q45" i="1"/>
  <c r="V45" i="1"/>
  <c r="I48" i="1"/>
  <c r="Q48" i="1"/>
  <c r="Y48" i="1"/>
  <c r="I49" i="1"/>
  <c r="N49" i="1"/>
  <c r="T49" i="1"/>
  <c r="Y49" i="1"/>
  <c r="L53" i="1"/>
  <c r="Q53" i="1"/>
  <c r="N54" i="1"/>
  <c r="G4" i="1"/>
  <c r="H4" i="1" s="1"/>
  <c r="G3" i="1"/>
  <c r="G5" i="1"/>
  <c r="H5" i="1" s="1"/>
  <c r="K13" i="1"/>
  <c r="O13" i="1"/>
  <c r="S13" i="1"/>
  <c r="W13" i="1"/>
  <c r="AA13" i="1"/>
  <c r="AE13" i="1"/>
  <c r="H14" i="1"/>
  <c r="L14" i="1"/>
  <c r="P14" i="1"/>
  <c r="T14" i="1"/>
  <c r="X14" i="1"/>
  <c r="AB14" i="1"/>
  <c r="AF14" i="1"/>
  <c r="AJ14" i="1"/>
  <c r="I15" i="1"/>
  <c r="M15" i="1"/>
  <c r="Q15" i="1"/>
  <c r="U15" i="1"/>
  <c r="Y15" i="1"/>
  <c r="AC15" i="1"/>
  <c r="AG15" i="1"/>
  <c r="AK15" i="1"/>
  <c r="J16" i="1"/>
  <c r="N16" i="1"/>
  <c r="R16" i="1"/>
  <c r="V16" i="1"/>
  <c r="Z16" i="1"/>
  <c r="AD16" i="1"/>
  <c r="AH16" i="1"/>
  <c r="K17" i="1"/>
  <c r="O17" i="1"/>
  <c r="S17" i="1"/>
  <c r="W17" i="1"/>
  <c r="AA17" i="1"/>
  <c r="AE17" i="1"/>
  <c r="H18" i="1"/>
  <c r="L18" i="1"/>
  <c r="P18" i="1"/>
  <c r="T18" i="1"/>
  <c r="X18" i="1"/>
  <c r="AB18" i="1"/>
  <c r="AF18" i="1"/>
  <c r="AK18" i="1"/>
  <c r="K19" i="1"/>
  <c r="Q19" i="1"/>
  <c r="V19" i="1"/>
  <c r="AA19" i="1"/>
  <c r="AK20" i="1"/>
  <c r="AG20" i="1"/>
  <c r="AC20" i="1"/>
  <c r="Y20" i="1"/>
  <c r="U20" i="1"/>
  <c r="Q20" i="1"/>
  <c r="M20" i="1"/>
  <c r="I20" i="1"/>
  <c r="L20" i="1"/>
  <c r="R20" i="1"/>
  <c r="W20" i="1"/>
  <c r="AB20" i="1"/>
  <c r="AH20" i="1"/>
  <c r="H21" i="1"/>
  <c r="M21" i="1"/>
  <c r="S21" i="1"/>
  <c r="X21" i="1"/>
  <c r="AC21" i="1"/>
  <c r="AI21" i="1"/>
  <c r="I14" i="1"/>
  <c r="M14" i="1"/>
  <c r="Q14" i="1"/>
  <c r="U14" i="1"/>
  <c r="Y14" i="1"/>
  <c r="AC14" i="1"/>
  <c r="AG14" i="1"/>
  <c r="AK14" i="1"/>
  <c r="K16" i="1"/>
  <c r="O16" i="1"/>
  <c r="S16" i="1"/>
  <c r="W16" i="1"/>
  <c r="AA16" i="1"/>
  <c r="AE16" i="1"/>
  <c r="AI16" i="1"/>
  <c r="I18" i="1"/>
  <c r="M18" i="1"/>
  <c r="Q18" i="1"/>
  <c r="U18" i="1"/>
  <c r="Y18" i="1"/>
  <c r="AC18" i="1"/>
  <c r="AG18" i="1"/>
  <c r="AJ19" i="1"/>
  <c r="AF19" i="1"/>
  <c r="AB19" i="1"/>
  <c r="X19" i="1"/>
  <c r="T19" i="1"/>
  <c r="P19" i="1"/>
  <c r="L19" i="1"/>
  <c r="H19" i="1"/>
  <c r="M19" i="1"/>
  <c r="R19" i="1"/>
  <c r="W19" i="1"/>
  <c r="AC19" i="1"/>
  <c r="AH19" i="1"/>
  <c r="I21" i="1"/>
  <c r="O21" i="1"/>
  <c r="T21" i="1"/>
  <c r="Y21" i="1"/>
  <c r="AE21" i="1"/>
  <c r="AJ21" i="1"/>
  <c r="J14" i="1"/>
  <c r="N14" i="1"/>
  <c r="R14" i="1"/>
  <c r="V14" i="1"/>
  <c r="Z14" i="1"/>
  <c r="AD14" i="1"/>
  <c r="AH14" i="1"/>
  <c r="K15" i="1"/>
  <c r="O15" i="1"/>
  <c r="S15" i="1"/>
  <c r="W15" i="1"/>
  <c r="AA15" i="1"/>
  <c r="AE15" i="1"/>
  <c r="H16" i="1"/>
  <c r="L16" i="1"/>
  <c r="P16" i="1"/>
  <c r="T16" i="1"/>
  <c r="X16" i="1"/>
  <c r="AB16" i="1"/>
  <c r="AF16" i="1"/>
  <c r="AJ16" i="1"/>
  <c r="J18" i="1"/>
  <c r="N18" i="1"/>
  <c r="R18" i="1"/>
  <c r="V18" i="1"/>
  <c r="Z18" i="1"/>
  <c r="AD18" i="1"/>
  <c r="AH18" i="1"/>
  <c r="I19" i="1"/>
  <c r="N19" i="1"/>
  <c r="S19" i="1"/>
  <c r="Y19" i="1"/>
  <c r="AD19" i="1"/>
  <c r="AI19" i="1"/>
  <c r="AE20" i="1"/>
  <c r="AJ20" i="1"/>
  <c r="K21" i="1"/>
  <c r="P21" i="1"/>
  <c r="U21" i="1"/>
  <c r="AA21" i="1"/>
  <c r="AF21" i="1"/>
  <c r="K14" i="1"/>
  <c r="O14" i="1"/>
  <c r="S14" i="1"/>
  <c r="W14" i="1"/>
  <c r="AA14" i="1"/>
  <c r="AE14" i="1"/>
  <c r="M16" i="1"/>
  <c r="Q16" i="1"/>
  <c r="U16" i="1"/>
  <c r="Y16" i="1"/>
  <c r="AC16" i="1"/>
  <c r="AG16" i="1"/>
  <c r="K18" i="1"/>
  <c r="O18" i="1"/>
  <c r="S18" i="1"/>
  <c r="W18" i="1"/>
  <c r="AA18" i="1"/>
  <c r="AE18" i="1"/>
  <c r="AJ18" i="1"/>
  <c r="J19" i="1"/>
  <c r="O19" i="1"/>
  <c r="U19" i="1"/>
  <c r="Z19" i="1"/>
  <c r="AE19" i="1"/>
  <c r="AK19" i="1"/>
  <c r="AH21" i="1"/>
  <c r="AD21" i="1"/>
  <c r="Z21" i="1"/>
  <c r="V21" i="1"/>
  <c r="R21" i="1"/>
  <c r="N21" i="1"/>
  <c r="J21" i="1"/>
  <c r="L21" i="1"/>
  <c r="Q21" i="1"/>
  <c r="W21" i="1"/>
  <c r="AB21" i="1"/>
  <c r="AG21" i="1"/>
  <c r="K24" i="1"/>
  <c r="O24" i="1"/>
  <c r="S24" i="1"/>
  <c r="W24" i="1"/>
  <c r="AA24" i="1"/>
  <c r="AE24" i="1"/>
  <c r="AI24" i="1"/>
  <c r="H25" i="1"/>
  <c r="L25" i="1"/>
  <c r="P25" i="1"/>
  <c r="T25" i="1"/>
  <c r="X25" i="1"/>
  <c r="AB25" i="1"/>
  <c r="AF25" i="1"/>
  <c r="AJ25" i="1"/>
  <c r="V27" i="1"/>
  <c r="Z27" i="1"/>
  <c r="AD27" i="1"/>
  <c r="K29" i="1"/>
  <c r="P29" i="1"/>
  <c r="V29" i="1"/>
  <c r="AA29" i="1"/>
  <c r="AI30" i="1"/>
  <c r="AE30" i="1"/>
  <c r="AA30" i="1"/>
  <c r="W30" i="1"/>
  <c r="S30" i="1"/>
  <c r="O30" i="1"/>
  <c r="K30" i="1"/>
  <c r="AH30" i="1"/>
  <c r="AD30" i="1"/>
  <c r="Z30" i="1"/>
  <c r="V30" i="1"/>
  <c r="R30" i="1"/>
  <c r="N30" i="1"/>
  <c r="J30" i="1"/>
  <c r="M30" i="1"/>
  <c r="U30" i="1"/>
  <c r="AC30" i="1"/>
  <c r="AK30" i="1"/>
  <c r="S32" i="1"/>
  <c r="K23" i="1"/>
  <c r="O23" i="1"/>
  <c r="S23" i="1"/>
  <c r="W23" i="1"/>
  <c r="AA23" i="1"/>
  <c r="AE23" i="1"/>
  <c r="AI23" i="1"/>
  <c r="H24" i="1"/>
  <c r="L24" i="1"/>
  <c r="P24" i="1"/>
  <c r="T24" i="1"/>
  <c r="X24" i="1"/>
  <c r="AB24" i="1"/>
  <c r="AF24" i="1"/>
  <c r="AJ24" i="1"/>
  <c r="I25" i="1"/>
  <c r="M25" i="1"/>
  <c r="Q25" i="1"/>
  <c r="U25" i="1"/>
  <c r="Y25" i="1"/>
  <c r="AC25" i="1"/>
  <c r="AG25" i="1"/>
  <c r="AK25" i="1"/>
  <c r="AI27" i="1"/>
  <c r="AE27" i="1"/>
  <c r="K27" i="1"/>
  <c r="O27" i="1"/>
  <c r="S27" i="1"/>
  <c r="W27" i="1"/>
  <c r="AA27" i="1"/>
  <c r="AF27" i="1"/>
  <c r="AK27" i="1"/>
  <c r="AK29" i="1"/>
  <c r="AG29" i="1"/>
  <c r="AC29" i="1"/>
  <c r="Y29" i="1"/>
  <c r="U29" i="1"/>
  <c r="Q29" i="1"/>
  <c r="M29" i="1"/>
  <c r="I29" i="1"/>
  <c r="L29" i="1"/>
  <c r="R29" i="1"/>
  <c r="W29" i="1"/>
  <c r="AB29" i="1"/>
  <c r="AH29" i="1"/>
  <c r="H30" i="1"/>
  <c r="P30" i="1"/>
  <c r="X30" i="1"/>
  <c r="AF30" i="1"/>
  <c r="AH32" i="1"/>
  <c r="AD32" i="1"/>
  <c r="Z32" i="1"/>
  <c r="V32" i="1"/>
  <c r="R32" i="1"/>
  <c r="N32" i="1"/>
  <c r="J32" i="1"/>
  <c r="AK32" i="1"/>
  <c r="AG32" i="1"/>
  <c r="AC32" i="1"/>
  <c r="Y32" i="1"/>
  <c r="U32" i="1"/>
  <c r="Q32" i="1"/>
  <c r="M32" i="1"/>
  <c r="I32" i="1"/>
  <c r="AJ32" i="1"/>
  <c r="AF32" i="1"/>
  <c r="AB32" i="1"/>
  <c r="X32" i="1"/>
  <c r="T32" i="1"/>
  <c r="P32" i="1"/>
  <c r="L32" i="1"/>
  <c r="H32" i="1"/>
  <c r="W32" i="1"/>
  <c r="K22" i="1"/>
  <c r="O22" i="1"/>
  <c r="S22" i="1"/>
  <c r="W22" i="1"/>
  <c r="AA22" i="1"/>
  <c r="AE22" i="1"/>
  <c r="H23" i="1"/>
  <c r="L23" i="1"/>
  <c r="P23" i="1"/>
  <c r="T23" i="1"/>
  <c r="X23" i="1"/>
  <c r="AB23" i="1"/>
  <c r="AF23" i="1"/>
  <c r="I24" i="1"/>
  <c r="M24" i="1"/>
  <c r="Q24" i="1"/>
  <c r="U24" i="1"/>
  <c r="Y24" i="1"/>
  <c r="AC24" i="1"/>
  <c r="AG24" i="1"/>
  <c r="AK24" i="1"/>
  <c r="J25" i="1"/>
  <c r="N25" i="1"/>
  <c r="R25" i="1"/>
  <c r="V25" i="1"/>
  <c r="Z25" i="1"/>
  <c r="AD25" i="1"/>
  <c r="AH25" i="1"/>
  <c r="K26" i="1"/>
  <c r="O26" i="1"/>
  <c r="S26" i="1"/>
  <c r="W26" i="1"/>
  <c r="AA26" i="1"/>
  <c r="AE26" i="1"/>
  <c r="H27" i="1"/>
  <c r="L27" i="1"/>
  <c r="P27" i="1"/>
  <c r="T27" i="1"/>
  <c r="X27" i="1"/>
  <c r="AB27" i="1"/>
  <c r="AG27" i="1"/>
  <c r="AJ28" i="1"/>
  <c r="AF28" i="1"/>
  <c r="AB28" i="1"/>
  <c r="X28" i="1"/>
  <c r="T28" i="1"/>
  <c r="P28" i="1"/>
  <c r="L28" i="1"/>
  <c r="H28" i="1"/>
  <c r="M28" i="1"/>
  <c r="R28" i="1"/>
  <c r="W28" i="1"/>
  <c r="AC28" i="1"/>
  <c r="AH28" i="1"/>
  <c r="H29" i="1"/>
  <c r="N29" i="1"/>
  <c r="S29" i="1"/>
  <c r="X29" i="1"/>
  <c r="AD29" i="1"/>
  <c r="AI29" i="1"/>
  <c r="I30" i="1"/>
  <c r="Q30" i="1"/>
  <c r="Y30" i="1"/>
  <c r="AG30" i="1"/>
  <c r="K32" i="1"/>
  <c r="AA32" i="1"/>
  <c r="J24" i="1"/>
  <c r="N24" i="1"/>
  <c r="R24" i="1"/>
  <c r="V24" i="1"/>
  <c r="Z24" i="1"/>
  <c r="AD24" i="1"/>
  <c r="K25" i="1"/>
  <c r="O25" i="1"/>
  <c r="S25" i="1"/>
  <c r="W25" i="1"/>
  <c r="AA25" i="1"/>
  <c r="AE25" i="1"/>
  <c r="U27" i="1"/>
  <c r="Y27" i="1"/>
  <c r="AC27" i="1"/>
  <c r="AH27" i="1"/>
  <c r="J29" i="1"/>
  <c r="O29" i="1"/>
  <c r="T29" i="1"/>
  <c r="Z29" i="1"/>
  <c r="AE29" i="1"/>
  <c r="AJ29" i="1"/>
  <c r="L30" i="1"/>
  <c r="T30" i="1"/>
  <c r="AB30" i="1"/>
  <c r="AJ30" i="1"/>
  <c r="O32" i="1"/>
  <c r="AE32" i="1"/>
  <c r="K36" i="1"/>
  <c r="O36" i="1"/>
  <c r="S36" i="1"/>
  <c r="W36" i="1"/>
  <c r="AA36" i="1"/>
  <c r="AE36" i="1"/>
  <c r="AI36" i="1"/>
  <c r="AK40" i="1"/>
  <c r="AG40" i="1"/>
  <c r="AC40" i="1"/>
  <c r="Y40" i="1"/>
  <c r="U40" i="1"/>
  <c r="Q40" i="1"/>
  <c r="M40" i="1"/>
  <c r="I40" i="1"/>
  <c r="AJ40" i="1"/>
  <c r="AF40" i="1"/>
  <c r="AB40" i="1"/>
  <c r="X40" i="1"/>
  <c r="T40" i="1"/>
  <c r="P40" i="1"/>
  <c r="L40" i="1"/>
  <c r="H40" i="1"/>
  <c r="AI40" i="1"/>
  <c r="AH40" i="1"/>
  <c r="AD40" i="1"/>
  <c r="Z40" i="1"/>
  <c r="V40" i="1"/>
  <c r="O40" i="1"/>
  <c r="AA40" i="1"/>
  <c r="K31" i="1"/>
  <c r="O31" i="1"/>
  <c r="S31" i="1"/>
  <c r="W31" i="1"/>
  <c r="AA31" i="1"/>
  <c r="AE31" i="1"/>
  <c r="I33" i="1"/>
  <c r="M33" i="1"/>
  <c r="Q33" i="1"/>
  <c r="U33" i="1"/>
  <c r="Y33" i="1"/>
  <c r="AC33" i="1"/>
  <c r="AG33" i="1"/>
  <c r="AK33" i="1"/>
  <c r="J34" i="1"/>
  <c r="N34" i="1"/>
  <c r="R34" i="1"/>
  <c r="V34" i="1"/>
  <c r="Z34" i="1"/>
  <c r="AD34" i="1"/>
  <c r="AH34" i="1"/>
  <c r="K35" i="1"/>
  <c r="O35" i="1"/>
  <c r="S35" i="1"/>
  <c r="W35" i="1"/>
  <c r="AA35" i="1"/>
  <c r="AE35" i="1"/>
  <c r="AI35" i="1"/>
  <c r="H36" i="1"/>
  <c r="L36" i="1"/>
  <c r="P36" i="1"/>
  <c r="T36" i="1"/>
  <c r="X36" i="1"/>
  <c r="AB36" i="1"/>
  <c r="AF36" i="1"/>
  <c r="AJ36" i="1"/>
  <c r="I37" i="1"/>
  <c r="M37" i="1"/>
  <c r="Q37" i="1"/>
  <c r="U37" i="1"/>
  <c r="Y37" i="1"/>
  <c r="AC37" i="1"/>
  <c r="AG37" i="1"/>
  <c r="AK37" i="1"/>
  <c r="J38" i="1"/>
  <c r="Q38" i="1"/>
  <c r="Y38" i="1"/>
  <c r="J40" i="1"/>
  <c r="R40" i="1"/>
  <c r="AE40" i="1"/>
  <c r="J33" i="1"/>
  <c r="N33" i="1"/>
  <c r="R33" i="1"/>
  <c r="V33" i="1"/>
  <c r="Z33" i="1"/>
  <c r="AD33" i="1"/>
  <c r="AH33" i="1"/>
  <c r="K34" i="1"/>
  <c r="O34" i="1"/>
  <c r="S34" i="1"/>
  <c r="W34" i="1"/>
  <c r="AA34" i="1"/>
  <c r="AE34" i="1"/>
  <c r="X35" i="1"/>
  <c r="AB35" i="1"/>
  <c r="AF35" i="1"/>
  <c r="AJ35" i="1"/>
  <c r="I36" i="1"/>
  <c r="M36" i="1"/>
  <c r="Q36" i="1"/>
  <c r="U36" i="1"/>
  <c r="Y36" i="1"/>
  <c r="AC36" i="1"/>
  <c r="AG36" i="1"/>
  <c r="AK36" i="1"/>
  <c r="J37" i="1"/>
  <c r="N37" i="1"/>
  <c r="R37" i="1"/>
  <c r="V37" i="1"/>
  <c r="Z37" i="1"/>
  <c r="AD37" i="1"/>
  <c r="AH37" i="1"/>
  <c r="AI38" i="1"/>
  <c r="AE38" i="1"/>
  <c r="AA38" i="1"/>
  <c r="W38" i="1"/>
  <c r="S38" i="1"/>
  <c r="O38" i="1"/>
  <c r="K38" i="1"/>
  <c r="AH38" i="1"/>
  <c r="AD38" i="1"/>
  <c r="Z38" i="1"/>
  <c r="V38" i="1"/>
  <c r="R38" i="1"/>
  <c r="N38" i="1"/>
  <c r="L38" i="1"/>
  <c r="T38" i="1"/>
  <c r="AB38" i="1"/>
  <c r="AJ38" i="1"/>
  <c r="K40" i="1"/>
  <c r="S40" i="1"/>
  <c r="K33" i="1"/>
  <c r="O33" i="1"/>
  <c r="S33" i="1"/>
  <c r="W33" i="1"/>
  <c r="AA33" i="1"/>
  <c r="AE33" i="1"/>
  <c r="J36" i="1"/>
  <c r="N36" i="1"/>
  <c r="R36" i="1"/>
  <c r="V36" i="1"/>
  <c r="Z36" i="1"/>
  <c r="AD36" i="1"/>
  <c r="K37" i="1"/>
  <c r="O37" i="1"/>
  <c r="S37" i="1"/>
  <c r="W37" i="1"/>
  <c r="AA37" i="1"/>
  <c r="AE37" i="1"/>
  <c r="H38" i="1"/>
  <c r="M38" i="1"/>
  <c r="U38" i="1"/>
  <c r="AC38" i="1"/>
  <c r="AK38" i="1"/>
  <c r="N40" i="1"/>
  <c r="W40" i="1"/>
  <c r="K41" i="1"/>
  <c r="O41" i="1"/>
  <c r="S41" i="1"/>
  <c r="W41" i="1"/>
  <c r="AA41" i="1"/>
  <c r="AE41" i="1"/>
  <c r="H42" i="1"/>
  <c r="L42" i="1"/>
  <c r="P42" i="1"/>
  <c r="T42" i="1"/>
  <c r="X42" i="1"/>
  <c r="AB42" i="1"/>
  <c r="AF42" i="1"/>
  <c r="AJ42" i="1"/>
  <c r="I43" i="1"/>
  <c r="M43" i="1"/>
  <c r="Q43" i="1"/>
  <c r="U43" i="1"/>
  <c r="Y43" i="1"/>
  <c r="AC43" i="1"/>
  <c r="AG43" i="1"/>
  <c r="AK43" i="1"/>
  <c r="J44" i="1"/>
  <c r="N44" i="1"/>
  <c r="R44" i="1"/>
  <c r="V44" i="1"/>
  <c r="Z44" i="1"/>
  <c r="AD44" i="1"/>
  <c r="AH44" i="1"/>
  <c r="K45" i="1"/>
  <c r="O45" i="1"/>
  <c r="S45" i="1"/>
  <c r="W45" i="1"/>
  <c r="J46" i="1"/>
  <c r="N46" i="1"/>
  <c r="R46" i="1"/>
  <c r="V46" i="1"/>
  <c r="Z46" i="1"/>
  <c r="I47" i="1"/>
  <c r="M47" i="1"/>
  <c r="Q47" i="1"/>
  <c r="U47" i="1"/>
  <c r="Y47" i="1"/>
  <c r="H48" i="1"/>
  <c r="L48" i="1"/>
  <c r="P48" i="1"/>
  <c r="T48" i="1"/>
  <c r="X48" i="1"/>
  <c r="K49" i="1"/>
  <c r="O49" i="1"/>
  <c r="S49" i="1"/>
  <c r="W49" i="1"/>
  <c r="J50" i="1"/>
  <c r="N50" i="1"/>
  <c r="R50" i="1"/>
  <c r="V50" i="1"/>
  <c r="Z50" i="1"/>
  <c r="I51" i="1"/>
  <c r="M51" i="1"/>
  <c r="Q51" i="1"/>
  <c r="U51" i="1"/>
  <c r="J52" i="1"/>
  <c r="N52" i="1"/>
  <c r="R52" i="1"/>
  <c r="K53" i="1"/>
  <c r="O53" i="1"/>
  <c r="H54" i="1"/>
  <c r="L54" i="1"/>
  <c r="P54" i="1"/>
  <c r="T54" i="1"/>
  <c r="I55" i="1"/>
  <c r="M55" i="1"/>
  <c r="Q55" i="1"/>
  <c r="U55" i="1"/>
  <c r="J56" i="1"/>
  <c r="N56" i="1"/>
  <c r="R56" i="1"/>
  <c r="K44" i="1"/>
  <c r="O44" i="1"/>
  <c r="S44" i="1"/>
  <c r="W44" i="1"/>
  <c r="AA44" i="1"/>
  <c r="AE44" i="1"/>
  <c r="AI44" i="1"/>
  <c r="K46" i="1"/>
  <c r="O46" i="1"/>
  <c r="S46" i="1"/>
  <c r="W46" i="1"/>
  <c r="AA46" i="1"/>
  <c r="K50" i="1"/>
  <c r="O50" i="1"/>
  <c r="S50" i="1"/>
  <c r="W50" i="1"/>
  <c r="AA50" i="1"/>
  <c r="K52" i="1"/>
  <c r="O52" i="1"/>
  <c r="S52" i="1"/>
  <c r="K56" i="1"/>
  <c r="O56" i="1"/>
  <c r="S56" i="1"/>
  <c r="K39" i="1"/>
  <c r="O39" i="1"/>
  <c r="S39" i="1"/>
  <c r="W39" i="1"/>
  <c r="AA39" i="1"/>
  <c r="AE39" i="1"/>
  <c r="AI39" i="1"/>
  <c r="K43" i="1"/>
  <c r="O43" i="1"/>
  <c r="S43" i="1"/>
  <c r="W43" i="1"/>
  <c r="AA43" i="1"/>
  <c r="AE43" i="1"/>
  <c r="AI43" i="1"/>
  <c r="H44" i="1"/>
  <c r="L44" i="1"/>
  <c r="P44" i="1"/>
  <c r="T44" i="1"/>
  <c r="X44" i="1"/>
  <c r="AB44" i="1"/>
  <c r="AF44" i="1"/>
  <c r="AJ44" i="1"/>
  <c r="H46" i="1"/>
  <c r="L46" i="1"/>
  <c r="P46" i="1"/>
  <c r="T46" i="1"/>
  <c r="X46" i="1"/>
  <c r="K47" i="1"/>
  <c r="O47" i="1"/>
  <c r="S47" i="1"/>
  <c r="W47" i="1"/>
  <c r="AA47" i="1"/>
  <c r="H50" i="1"/>
  <c r="L50" i="1"/>
  <c r="P50" i="1"/>
  <c r="T50" i="1"/>
  <c r="X50" i="1"/>
  <c r="K51" i="1"/>
  <c r="O51" i="1"/>
  <c r="S51" i="1"/>
  <c r="H52" i="1"/>
  <c r="L52" i="1"/>
  <c r="P52" i="1"/>
  <c r="T52" i="1"/>
  <c r="K55" i="1"/>
  <c r="O55" i="1"/>
  <c r="S55" i="1"/>
  <c r="H56" i="1"/>
  <c r="L56" i="1"/>
  <c r="P56" i="1"/>
  <c r="T56" i="1"/>
  <c r="H39" i="1"/>
  <c r="L39" i="1"/>
  <c r="P39" i="1"/>
  <c r="T39" i="1"/>
  <c r="X39" i="1"/>
  <c r="AB39" i="1"/>
  <c r="AF39" i="1"/>
  <c r="K42" i="1"/>
  <c r="O42" i="1"/>
  <c r="S42" i="1"/>
  <c r="W42" i="1"/>
  <c r="AA42" i="1"/>
  <c r="AE42" i="1"/>
  <c r="H43" i="1"/>
  <c r="L43" i="1"/>
  <c r="P43" i="1"/>
  <c r="T43" i="1"/>
  <c r="X43" i="1"/>
  <c r="AB43" i="1"/>
  <c r="AF43" i="1"/>
  <c r="I44" i="1"/>
  <c r="M44" i="1"/>
  <c r="Q44" i="1"/>
  <c r="U44" i="1"/>
  <c r="Y44" i="1"/>
  <c r="AC44" i="1"/>
  <c r="AG44" i="1"/>
  <c r="I46" i="1"/>
  <c r="M46" i="1"/>
  <c r="Q46" i="1"/>
  <c r="U46" i="1"/>
  <c r="H47" i="1"/>
  <c r="L47" i="1"/>
  <c r="P47" i="1"/>
  <c r="T47" i="1"/>
  <c r="K48" i="1"/>
  <c r="O48" i="1"/>
  <c r="S48" i="1"/>
  <c r="W48" i="1"/>
  <c r="I50" i="1"/>
  <c r="M50" i="1"/>
  <c r="Q50" i="1"/>
  <c r="U50" i="1"/>
  <c r="H51" i="1"/>
  <c r="L51" i="1"/>
  <c r="P51" i="1"/>
  <c r="I52" i="1"/>
  <c r="M52" i="1"/>
  <c r="Q52" i="1"/>
  <c r="K54" i="1"/>
  <c r="O54" i="1"/>
  <c r="H55" i="1"/>
  <c r="L55" i="1"/>
  <c r="P55" i="1"/>
  <c r="I56" i="1"/>
  <c r="M56" i="1"/>
  <c r="Q56" i="1"/>
  <c r="G6" i="1" l="1"/>
  <c r="H3" i="1"/>
  <c r="H6" i="1" s="1"/>
</calcChain>
</file>

<file path=xl/sharedStrings.xml><?xml version="1.0" encoding="utf-8"?>
<sst xmlns="http://schemas.openxmlformats.org/spreadsheetml/2006/main" count="47" uniqueCount="47">
  <si>
    <t>BPS of Employee (Enter 1 to 22)</t>
  </si>
  <si>
    <t>Sr No</t>
  </si>
  <si>
    <t xml:space="preserve">Month </t>
  </si>
  <si>
    <t>Basic Pay (BPS)</t>
  </si>
  <si>
    <t>Personal Pay (PP)</t>
  </si>
  <si>
    <t>Total Basic Pay + PP</t>
  </si>
  <si>
    <t xml:space="preserve">Last Basic Pay without Usual Increment </t>
  </si>
  <si>
    <t>Personal Pay (PP) If any</t>
  </si>
  <si>
    <t xml:space="preserve">Date of Retirement </t>
  </si>
  <si>
    <t>Note</t>
  </si>
  <si>
    <t>This calculator will work till any other pay scale revision after July 2026</t>
  </si>
  <si>
    <t>https://www.glxspace.com</t>
  </si>
  <si>
    <t xml:space="preserve">Revised Pay Scale Chart 2026 </t>
  </si>
  <si>
    <t>BPS</t>
  </si>
  <si>
    <t xml:space="preserve">Pay Scale </t>
  </si>
  <si>
    <t xml:space="preserve">Initial </t>
  </si>
  <si>
    <t>Inc</t>
  </si>
  <si>
    <t xml:space="preserve">Last </t>
  </si>
  <si>
    <t>BPS-01</t>
  </si>
  <si>
    <t>BPS-02</t>
  </si>
  <si>
    <t>BPS-03</t>
  </si>
  <si>
    <t>BPS-04</t>
  </si>
  <si>
    <t>BPS-05</t>
  </si>
  <si>
    <t>BPS-06</t>
  </si>
  <si>
    <t>BPS-07</t>
  </si>
  <si>
    <t>BPS-08</t>
  </si>
  <si>
    <t>BPS-09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</si>
  <si>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</si>
  <si>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</si>
  <si>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</si>
  <si>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</si>
  <si>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</si>
  <si>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</si>
  <si>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</si>
  <si>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</si>
  <si>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BPS-18</t>
  </si>
  <si>
    <t>BPS-19</t>
  </si>
  <si>
    <t>www.glxspace.com</t>
  </si>
  <si>
    <t>BPS-20</t>
  </si>
  <si>
    <t>BPS-21</t>
  </si>
  <si>
    <t>BPS-22</t>
  </si>
  <si>
    <t>Average of Last 3 Years Basic Pay</t>
  </si>
  <si>
    <t>Basic Pay of Last 3 Julys for 3 Years</t>
  </si>
  <si>
    <t xml:space="preserve">Total Last 3 Years </t>
  </si>
  <si>
    <t xml:space="preserve">Average Basic Pay </t>
  </si>
  <si>
    <t>Punjab Average Basic Pay Calculator Last 3 Years Basic Pay</t>
  </si>
  <si>
    <t xml:space="preserve">If You Promoted /Upgraded or Given Time Scale during the last 3 years. This calculator will not give correct Average Basic Pay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</si>
</sst>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dd\-mm\-yyyy"/>
  </numFmts>
  <fonts count="26" x14ac:knownFonts="1">
    <font>
      <sz val="11"/>
      <color theme="1"/>
      <name val="Calibri"/>
      <charset val="1"/>
    </font>
    <font>
      <sz val="11"/>
      <color theme="10"/>
      <name val="Calibri"/>
      <charset val="1"/>
    </font>
    <font>
      <b/>
      <sz val="20"/>
      <color theme="1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20"/>
      <name val="Calibri"/>
      <family val="2"/>
      <charset val="1"/>
    </font>
    <font>
      <sz val="11"/>
      <color rgb="FF000000"/>
      <name val="Calibri"/>
      <charset val="1"/>
    </font>
    <font>
      <b/>
      <sz val="14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sz val="22"/>
      <color rgb="FFFF0000"/>
      <name val="Calibri"/>
      <family val="2"/>
      <charset val="1"/>
    </font>
    <font>
      <sz val="16"/>
      <color rgb="FFFF0000"/>
      <name val="Calibri"/>
      <charset val="1"/>
    </font>
    <font>
      <sz val="20"/>
      <color rgb="FFFF0000"/>
      <name val="Calibri"/>
      <family val="2"/>
      <charset val="1"/>
    </font>
    <font>
      <sz val="18"/>
      <color rgb="FFFF0000"/>
      <name val="Calibri"/>
      <family val="2"/>
      <charset val="1"/>
    </font>
    <font>
      <b/>
      <sz val="22"/>
      <color theme="9" tint="-0.499984740745262"/>
      <name val="Calibri"/>
      <family val="2"/>
      <charset val="1"/>
    </font>
    <font>
      <b/>
      <sz val="11"/>
      <color theme="1"/>
      <name val="Calibri"/>
      <charset val="1"/>
    </font>
    <font>
      <b/>
      <sz val="14"/>
      <color theme="1"/>
      <name val="Calibri"/>
      <charset val="1"/>
    </font>
    <font>
      <sz val="11"/>
      <color theme="1"/>
      <name val="Cambria"/>
      <charset val="1"/>
    </font>
    <font>
      <sz val="28"/>
      <color rgb="FFFF0000"/>
      <name val="Calibri"/>
      <charset val="1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rgb="FFFFFFFF"/>
      <name val="Calibri"/>
      <family val="2"/>
    </font>
    <font>
      <sz val="18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rgb="FF0F1115"/>
      <name val="Consolas"/>
      <family val="3"/>
    </font>
  </fonts>
  <fills count="1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1F4E78"/>
        <bgColor rgb="FF003366"/>
      </patternFill>
    </fill>
    <fill>
      <patternFill patternType="solid">
        <fgColor rgb="FF92D050"/>
        <bgColor rgb="FFC0C0C0"/>
      </patternFill>
    </fill>
    <fill>
      <patternFill patternType="solid">
        <fgColor rgb="FFD9EAF7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6" tint="0.79979857783745845"/>
        <bgColor rgb="FFD9EAF7"/>
      </patternFill>
    </fill>
    <fill>
      <patternFill patternType="solid">
        <fgColor theme="5" tint="0.79979857783745845"/>
        <bgColor rgb="FFFFF2CC"/>
      </patternFill>
    </fill>
    <fill>
      <patternFill patternType="solid">
        <fgColor theme="7" tint="0.79979857783745845"/>
        <bgColor rgb="FFFBE5D6"/>
      </patternFill>
    </fill>
    <fill>
      <patternFill patternType="solid">
        <fgColor theme="0"/>
        <bgColor rgb="FFEDEDED"/>
      </patternFill>
    </fill>
    <fill>
      <patternFill patternType="solid">
        <fgColor theme="7" tint="0.59978026673177287"/>
        <bgColor rgb="FFFFF2CC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4" borderId="1" xfId="0" applyFont="1" applyFill="1" applyBorder="1"/>
    <xf numFmtId="0" fontId="3" fillId="4" borderId="0" xfId="0" applyFont="1" applyFill="1"/>
    <xf numFmtId="0" fontId="7" fillId="4" borderId="1" xfId="0" applyFont="1" applyFill="1" applyBorder="1"/>
    <xf numFmtId="0" fontId="13" fillId="8" borderId="1" xfId="0" applyFont="1" applyFill="1" applyBorder="1"/>
    <xf numFmtId="0" fontId="0" fillId="9" borderId="1" xfId="0" applyFill="1" applyBorder="1" applyAlignment="1">
      <alignment horizontal="center" vertical="center"/>
    </xf>
    <xf numFmtId="0" fontId="0" fillId="10" borderId="1" xfId="0" applyFill="1" applyBorder="1"/>
    <xf numFmtId="3" fontId="15" fillId="10" borderId="1" xfId="0" applyNumberFormat="1" applyFon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3" fontId="0" fillId="0" borderId="1" xfId="0" applyNumberFormat="1" applyBorder="1"/>
    <xf numFmtId="0" fontId="0" fillId="11" borderId="1" xfId="0" applyFill="1" applyBorder="1"/>
    <xf numFmtId="0" fontId="0" fillId="12" borderId="1" xfId="0" applyFill="1" applyBorder="1"/>
    <xf numFmtId="0" fontId="16" fillId="12" borderId="1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17" fillId="0" borderId="1" xfId="0" applyFont="1" applyBorder="1" applyAlignment="1">
      <alignment horizontal="center"/>
    </xf>
    <xf numFmtId="3" fontId="21" fillId="13" borderId="1" xfId="0" applyNumberFormat="1" applyFont="1" applyFill="1" applyBorder="1" applyAlignment="1">
      <alignment horizontal="right"/>
    </xf>
    <xf numFmtId="0" fontId="24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Protection="1">
      <protection hidden="1"/>
    </xf>
    <xf numFmtId="0" fontId="0" fillId="10" borderId="1" xfId="0" applyFill="1" applyBorder="1" applyProtection="1">
      <protection hidden="1"/>
    </xf>
    <xf numFmtId="3" fontId="15" fillId="10" borderId="1" xfId="0" applyNumberFormat="1" applyFont="1" applyFill="1" applyBorder="1" applyAlignment="1" applyProtection="1">
      <alignment vertical="center" wrapText="1"/>
      <protection hidden="1"/>
    </xf>
    <xf numFmtId="3" fontId="0" fillId="10" borderId="1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3" fontId="0" fillId="0" borderId="1" xfId="0" applyNumberFormat="1" applyBorder="1" applyProtection="1">
      <protection hidden="1"/>
    </xf>
    <xf numFmtId="0" fontId="0" fillId="11" borderId="1" xfId="0" applyFill="1" applyBorder="1" applyProtection="1">
      <protection hidden="1"/>
    </xf>
    <xf numFmtId="3" fontId="0" fillId="11" borderId="1" xfId="0" applyNumberFormat="1" applyFill="1" applyBorder="1" applyProtection="1">
      <protection hidden="1"/>
    </xf>
    <xf numFmtId="3" fontId="18" fillId="0" borderId="1" xfId="0" applyNumberFormat="1" applyFont="1" applyBorder="1" applyAlignment="1" applyProtection="1">
      <alignment horizontal="right"/>
      <protection hidden="1"/>
    </xf>
    <xf numFmtId="3" fontId="17" fillId="0" borderId="1" xfId="0" applyNumberFormat="1" applyFont="1" applyBorder="1" applyAlignment="1" applyProtection="1">
      <alignment horizontal="right"/>
      <protection hidden="1"/>
    </xf>
    <xf numFmtId="3" fontId="19" fillId="0" borderId="1" xfId="0" applyNumberFormat="1" applyFont="1" applyBorder="1" applyAlignment="1" applyProtection="1">
      <alignment horizontal="right"/>
      <protection hidden="1"/>
    </xf>
    <xf numFmtId="3" fontId="20" fillId="0" borderId="1" xfId="0" applyNumberFormat="1" applyFont="1" applyBorder="1" applyAlignment="1" applyProtection="1">
      <alignment horizontal="right"/>
      <protection hidden="1"/>
    </xf>
    <xf numFmtId="3" fontId="21" fillId="13" borderId="1" xfId="0" applyNumberFormat="1" applyFont="1" applyFill="1" applyBorder="1" applyAlignment="1" applyProtection="1">
      <alignment horizontal="right"/>
      <protection hidden="1"/>
    </xf>
    <xf numFmtId="14" fontId="25" fillId="0" borderId="1" xfId="0" applyNumberFormat="1" applyFont="1" applyBorder="1" applyProtection="1">
      <protection hidden="1"/>
    </xf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165" fontId="6" fillId="0" borderId="1" xfId="0" applyNumberFormat="1" applyFont="1" applyBorder="1" applyProtection="1">
      <protection locked="0"/>
    </xf>
    <xf numFmtId="0" fontId="2" fillId="2" borderId="0" xfId="0" applyFont="1" applyFill="1" applyAlignment="1">
      <alignment horizontal="center"/>
    </xf>
    <xf numFmtId="0" fontId="0" fillId="0" borderId="0" xfId="0"/>
    <xf numFmtId="0" fontId="10" fillId="7" borderId="1" xfId="0" applyFont="1" applyFill="1" applyBorder="1" applyAlignment="1">
      <alignment horizontal="center" wrapText="1"/>
    </xf>
    <xf numFmtId="0" fontId="0" fillId="0" borderId="10" xfId="0" applyBorder="1"/>
    <xf numFmtId="0" fontId="22" fillId="3" borderId="0" xfId="0" applyFont="1" applyFill="1" applyAlignment="1">
      <alignment horizontal="center" vertical="center"/>
    </xf>
    <xf numFmtId="0" fontId="23" fillId="0" borderId="0" xfId="0" applyFont="1"/>
    <xf numFmtId="0" fontId="11" fillId="7" borderId="1" xfId="0" applyFont="1" applyFill="1" applyBorder="1" applyAlignment="1">
      <alignment horizontal="center" wrapText="1"/>
    </xf>
    <xf numFmtId="0" fontId="14" fillId="6" borderId="3" xfId="0" applyFont="1" applyFill="1" applyBorder="1" applyAlignment="1">
      <alignment horizontal="center"/>
    </xf>
    <xf numFmtId="0" fontId="0" fillId="0" borderId="3" xfId="0" applyBorder="1"/>
    <xf numFmtId="164" fontId="19" fillId="0" borderId="12" xfId="0" applyNumberFormat="1" applyFont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21" fillId="13" borderId="12" xfId="0" applyFont="1" applyFill="1" applyBorder="1" applyAlignment="1">
      <alignment horizontal="center"/>
    </xf>
    <xf numFmtId="0" fontId="21" fillId="13" borderId="10" xfId="0" applyFont="1" applyFill="1" applyBorder="1" applyAlignment="1">
      <alignment horizontal="center"/>
    </xf>
    <xf numFmtId="0" fontId="21" fillId="13" borderId="11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0" fillId="0" borderId="4" xfId="0" applyBorder="1"/>
  </cellXfs>
  <cellStyles count="2">
    <cellStyle name="Hyperlink 1" xfId="1" xr:uid="{00000000-0005-0000-0000-000001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9EA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E699"/>
      <rgbColor rgb="FF99CCFF"/>
      <rgbColor rgb="FFFF99CC"/>
      <rgbColor rgb="FFCC99FF"/>
      <rgbColor rgb="FFFBE5D6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181717"/>
      <rgbColor rgb="FF333300"/>
      <rgbColor rgb="FF993300"/>
      <rgbColor rgb="FF993366"/>
      <rgbColor rgb="FF1F4E78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lx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6"/>
  <sheetViews>
    <sheetView tabSelected="1" zoomScaleNormal="100" workbookViewId="0">
      <selection activeCell="C5" sqref="C5"/>
    </sheetView>
  </sheetViews>
  <sheetFormatPr defaultColWidth="8.7109375" defaultRowHeight="15" customHeight="1" zeroHeight="1" x14ac:dyDescent="0.25"/>
  <cols>
    <col min="1" max="1" width="7.28515625" customWidth="1"/>
    <col min="2" max="2" width="58.7109375" customWidth="1"/>
    <col min="3" max="3" width="30.28515625" customWidth="1"/>
    <col min="4" max="4" width="8" customWidth="1"/>
    <col min="5" max="5" width="7.7109375" customWidth="1"/>
    <col min="6" max="6" width="14.140625" customWidth="1"/>
    <col min="7" max="7" width="16" customWidth="1"/>
    <col min="8" max="8" width="18.42578125" customWidth="1"/>
    <col min="9" max="9" width="22.140625" customWidth="1"/>
    <col min="10" max="10" width="11.85546875" customWidth="1"/>
    <col min="11" max="11" width="12.7109375" customWidth="1"/>
    <col min="19" max="19" width="9.85546875" customWidth="1"/>
    <col min="20" max="20" width="10.7109375" customWidth="1"/>
    <col min="38" max="40" width="11.5703125" hidden="1" customWidth="1"/>
  </cols>
  <sheetData>
    <row r="1" spans="1:37" ht="26.25" customHeight="1" x14ac:dyDescent="0.4">
      <c r="B1" s="46" t="s">
        <v>45</v>
      </c>
      <c r="C1" s="47"/>
      <c r="D1" s="47"/>
      <c r="E1" s="50" t="s">
        <v>42</v>
      </c>
      <c r="F1" s="51"/>
      <c r="G1" s="51"/>
      <c r="H1" s="51"/>
      <c r="I1" s="51"/>
    </row>
    <row r="2" spans="1:37" ht="30" customHeight="1" x14ac:dyDescent="0.4">
      <c r="B2" s="1" t="s">
        <v>0</v>
      </c>
      <c r="C2" s="43">
        <v>1</v>
      </c>
      <c r="E2" s="27" t="s">
        <v>1</v>
      </c>
      <c r="F2" s="27" t="s">
        <v>2</v>
      </c>
      <c r="G2" s="28" t="s">
        <v>3</v>
      </c>
      <c r="H2" s="28" t="s">
        <v>4</v>
      </c>
      <c r="I2" s="28" t="s">
        <v>5</v>
      </c>
    </row>
    <row r="3" spans="1:37" ht="26.25" customHeight="1" x14ac:dyDescent="0.4">
      <c r="B3" s="1" t="s">
        <v>6</v>
      </c>
      <c r="C3" s="43">
        <v>31880</v>
      </c>
      <c r="E3" s="25">
        <v>1</v>
      </c>
      <c r="F3" s="42">
        <f>DATE(YEAR($C$5), 7, 1)</f>
        <v>46204</v>
      </c>
      <c r="G3" s="37">
        <f>IF(I3="","",MIN(I3,INDEX($F$13:$F$56,2*$C$2-1+IF(F3&gt;=DATE(2026,7,1),1,0))))</f>
        <v>31880</v>
      </c>
      <c r="H3" s="38">
        <f t="shared" ref="H3:H5" si="0">IF(I3="","",MAX(I3-G3,0))</f>
        <v>0</v>
      </c>
      <c r="I3" s="38">
        <f>IF(OR($C$2="",$C$3="",$C$5=""),"",IFERROR(IF(AND($C$2&gt;=1,$C$2&lt;=22,$C$3&gt;=INDEX($D$13:$D$56,2*$C$2-1+IF($C$5&gt;=DATE(2026,7,1),1,0)),$C$3&lt;=INDEX($F$13:$F$56,2*$C$2-1+IF($C$5&gt;=DATE(2026,7,1),1,0)),MOD($C$3-INDEX($D$13:$D$56,2*$C$2-1+IF($C$5&gt;=DATE(2026,7,1),1,0)),INDEX($E$13:$E$56,2*$C$2-1+IF($C$5&gt;=DATE(2026,7,1),1,0)))=0,(($C$3-INDEX($D$13:$D$56,2*$C$2-1+IF($C$5&gt;=DATE(2026,7,1),1,0)))/INDEX($E$13:$E$56,2*$C$2-1+IF($C$5&gt;=DATE(2026,7,1),1,0)))&lt;=IF($C$2&lt;=16,30,IF($C$2&lt;=19,20,14)),IF($C$4="",TRUE(),AND($C$4&gt;=0,MOD($C$4,INDEX($E$13:$E$56,2*$C$2-1+IF($C$5&gt;=DATE(2026,7,1),1,0)))=0)),OR(IF($C$4="",0,$C$4)=0,(($C$3-INDEX($D$13:$D$56,2*$C$2-1+IF($C$5&gt;=DATE(2026,7,1),1,0)))/INDEX($E$13:$E$56,2*$C$2-1+IF($C$5&gt;=DATE(2026,7,1),1,0)))=IF($C$2&lt;=16,30,IF($C$2&lt;=19,20,14))),((($C$3-INDEX($D$13:$D$56,2*$C$2-1+IF($C$5&gt;=DATE(2026,7,1),1,0)))/INDEX($E$13:$E$56,2*$C$2-1+IF($C$5&gt;=DATE(2026,7,1),1,0)))+(IF($C$4="",0,$C$4)/INDEX($E$13:$E$56,2*$C$2-1+IF($C$5&gt;=DATE(2026,7,1),1,0)))-(YEAR(DATE(YEAR($C$5),MONTH($C$5),1))-YEAR(F3)+IF(MONTH($C$5)=12,1,0)-IF(MONTH(F3)=12,1,0)))&gt;=0),INDEX($D$13:$D$56,2*$C$2-1+IF(F3&gt;=DATE(2026,7,1),1,0))+((($C$3-INDEX($D$13:$D$56,2*$C$2-1+IF($C$5&gt;=DATE(2026,7,1),1,0)))/INDEX($E$13:$E$56,2*$C$2-1+IF($C$5&gt;=DATE(2026,7,1),1,0)))+(IF($C$4="",0,$C$4)/INDEX($E$13:$E$56,2*$C$2-1+IF($C$5&gt;=DATE(2026,7,1),1,0)))-(YEAR(DATE(YEAR($C$5),MONTH($C$5),1))-YEAR(F3)+IF(MONTH($C$5)=12,1,0)-IF(MONTH(F3)=12,1,0)))*INDEX($E$13:$E$56,2*$C$2-1+IF(F3&gt;=DATE(2026,7,1),1,0)),""),""))</f>
        <v>31880</v>
      </c>
    </row>
    <row r="4" spans="1:37" ht="26.25" customHeight="1" x14ac:dyDescent="0.4">
      <c r="B4" s="2" t="s">
        <v>7</v>
      </c>
      <c r="C4" s="44">
        <v>0</v>
      </c>
      <c r="E4" s="25">
        <v>2</v>
      </c>
      <c r="F4" s="42">
        <f>DATE(YEAR($C$5)-1, 7, 1)</f>
        <v>45839</v>
      </c>
      <c r="G4" s="37">
        <f>IF(I4="","",MIN(I4,INDEX($F$13:$F$56,2*$C$2-1+IF(F4&gt;=DATE(2026,7,1),1,0))))</f>
        <v>26020</v>
      </c>
      <c r="H4" s="38">
        <f t="shared" si="0"/>
        <v>0</v>
      </c>
      <c r="I4" s="38">
        <f>IF(OR($C$2="",$C$3="",$C$5=""),"",IFERROR(IF(AND($C$2&gt;=1,$C$2&lt;=22,$C$3&gt;=INDEX($D$13:$D$56,2*$C$2-1+IF($C$5&gt;=DATE(2026,7,1),1,0)),$C$3&lt;=INDEX($F$13:$F$56,2*$C$2-1+IF($C$5&gt;=DATE(2026,7,1),1,0)),MOD($C$3-INDEX($D$13:$D$56,2*$C$2-1+IF($C$5&gt;=DATE(2026,7,1),1,0)),INDEX($E$13:$E$56,2*$C$2-1+IF($C$5&gt;=DATE(2026,7,1),1,0)))=0,(($C$3-INDEX($D$13:$D$56,2*$C$2-1+IF($C$5&gt;=DATE(2026,7,1),1,0)))/INDEX($E$13:$E$56,2*$C$2-1+IF($C$5&gt;=DATE(2026,7,1),1,0)))&lt;=IF($C$2&lt;=16,30,IF($C$2&lt;=19,20,14)),IF($C$4="",TRUE(),AND($C$4&gt;=0,MOD($C$4,INDEX($E$13:$E$56,2*$C$2-1+IF($C$5&gt;=DATE(2026,7,1),1,0)))=0)),OR(IF($C$4="",0,$C$4)=0,(($C$3-INDEX($D$13:$D$56,2*$C$2-1+IF($C$5&gt;=DATE(2026,7,1),1,0)))/INDEX($E$13:$E$56,2*$C$2-1+IF($C$5&gt;=DATE(2026,7,1),1,0)))=IF($C$2&lt;=16,30,IF($C$2&lt;=19,20,14))),((($C$3-INDEX($D$13:$D$56,2*$C$2-1+IF($C$5&gt;=DATE(2026,7,1),1,0)))/INDEX($E$13:$E$56,2*$C$2-1+IF($C$5&gt;=DATE(2026,7,1),1,0)))+(IF($C$4="",0,$C$4)/INDEX($E$13:$E$56,2*$C$2-1+IF($C$5&gt;=DATE(2026,7,1),1,0)))-(YEAR(DATE(YEAR($C$5),MONTH($C$5),1))-YEAR(F4)+IF(MONTH($C$5)=12,1,0)-IF(MONTH(F4)=12,1,0)))&gt;=0),INDEX($D$13:$D$56,2*$C$2-1+IF(F4&gt;=DATE(2026,7,1),1,0))+((($C$3-INDEX($D$13:$D$56,2*$C$2-1+IF($C$5&gt;=DATE(2026,7,1),1,0)))/INDEX($E$13:$E$56,2*$C$2-1+IF($C$5&gt;=DATE(2026,7,1),1,0)))+(IF($C$4="",0,$C$4)/INDEX($E$13:$E$56,2*$C$2-1+IF($C$5&gt;=DATE(2026,7,1),1,0)))-(YEAR(DATE(YEAR($C$5),MONTH($C$5),1))-YEAR(F4)+IF(MONTH($C$5)=12,1,0)-IF(MONTH(F4)=12,1,0)))*INDEX($E$13:$E$56,2*$C$2-1+IF(F4&gt;=DATE(2026,7,1),1,0)),""),""))</f>
        <v>26020</v>
      </c>
    </row>
    <row r="5" spans="1:37" ht="23.25" customHeight="1" x14ac:dyDescent="0.35">
      <c r="B5" s="1" t="s">
        <v>8</v>
      </c>
      <c r="C5" s="45">
        <v>46205</v>
      </c>
      <c r="E5" s="25">
        <v>3</v>
      </c>
      <c r="F5" s="42">
        <f>DATE(YEAR($C$5)-2, 7, 1)</f>
        <v>45474</v>
      </c>
      <c r="G5" s="37">
        <f>IF(I5="","",MIN(I5,INDEX($F$13:$F$56,2*$C$2-1+IF(F5&gt;=DATE(2026,7,1),1,0))))</f>
        <v>25590</v>
      </c>
      <c r="H5" s="38">
        <f t="shared" si="0"/>
        <v>0</v>
      </c>
      <c r="I5" s="38">
        <f>IF(OR($C$2="",$C$3="",$C$5=""),"",IFERROR(IF(AND($C$2&gt;=1,$C$2&lt;=22,$C$3&gt;=INDEX($D$13:$D$56,2*$C$2-1+IF($C$5&gt;=DATE(2026,7,1),1,0)),$C$3&lt;=INDEX($F$13:$F$56,2*$C$2-1+IF($C$5&gt;=DATE(2026,7,1),1,0)),MOD($C$3-INDEX($D$13:$D$56,2*$C$2-1+IF($C$5&gt;=DATE(2026,7,1),1,0)),INDEX($E$13:$E$56,2*$C$2-1+IF($C$5&gt;=DATE(2026,7,1),1,0)))=0,(($C$3-INDEX($D$13:$D$56,2*$C$2-1+IF($C$5&gt;=DATE(2026,7,1),1,0)))/INDEX($E$13:$E$56,2*$C$2-1+IF($C$5&gt;=DATE(2026,7,1),1,0)))&lt;=IF($C$2&lt;=16,30,IF($C$2&lt;=19,20,14)),IF($C$4="",TRUE(),AND($C$4&gt;=0,MOD($C$4,INDEX($E$13:$E$56,2*$C$2-1+IF($C$5&gt;=DATE(2026,7,1),1,0)))=0)),OR(IF($C$4="",0,$C$4)=0,(($C$3-INDEX($D$13:$D$56,2*$C$2-1+IF($C$5&gt;=DATE(2026,7,1),1,0)))/INDEX($E$13:$E$56,2*$C$2-1+IF($C$5&gt;=DATE(2026,7,1),1,0)))=IF($C$2&lt;=16,30,IF($C$2&lt;=19,20,14))),((($C$3-INDEX($D$13:$D$56,2*$C$2-1+IF($C$5&gt;=DATE(2026,7,1),1,0)))/INDEX($E$13:$E$56,2*$C$2-1+IF($C$5&gt;=DATE(2026,7,1),1,0)))+(IF($C$4="",0,$C$4)/INDEX($E$13:$E$56,2*$C$2-1+IF($C$5&gt;=DATE(2026,7,1),1,0)))-(YEAR(DATE(YEAR($C$5),MONTH($C$5),1))-YEAR(F5)+IF(MONTH($C$5)=12,1,0)-IF(MONTH(F5)=12,1,0)))&gt;=0),INDEX($D$13:$D$56,2*$C$2-1+IF(F5&gt;=DATE(2026,7,1),1,0))+((($C$3-INDEX($D$13:$D$56,2*$C$2-1+IF($C$5&gt;=DATE(2026,7,1),1,0)))/INDEX($E$13:$E$56,2*$C$2-1+IF($C$5&gt;=DATE(2026,7,1),1,0)))+(IF($C$4="",0,$C$4)/INDEX($E$13:$E$56,2*$C$2-1+IF($C$5&gt;=DATE(2026,7,1),1,0)))-(YEAR(DATE(YEAR($C$5),MONTH($C$5),1))-YEAR(F5)+IF(MONTH($C$5)=12,1,0)-IF(MONTH(F5)=12,1,0)))*INDEX($E$13:$E$56,2*$C$2-1+IF(F5&gt;=DATE(2026,7,1),1,0)),""),""))</f>
        <v>25590</v>
      </c>
    </row>
    <row r="6" spans="1:37" ht="28.5" customHeight="1" x14ac:dyDescent="0.45">
      <c r="B6" s="3" t="s">
        <v>41</v>
      </c>
      <c r="C6" s="29">
        <f>IF(OR($C$2="",$C$3="",$C$5=""),"",ROUND((
   IFERROR(INDEX($I$3:$I$10, MATCH(DATE(YEAR($C$5),7,1), $F$3:$F$10, 0)), 0) +
   IFERROR(INDEX($I$3:$I$10, MATCH(DATE(YEAR($C$5)-1,7,1), $F$3:$F$10, 0)), 0) +
   IFERROR(INDEX($I$3:$I$10, MATCH(DATE(YEAR($C$5)-2,7,1), $F$3:$F$10, 0)), 0)
)/3, 0))</f>
        <v>27830</v>
      </c>
      <c r="E6" s="55" t="s">
        <v>43</v>
      </c>
      <c r="F6" s="56"/>
      <c r="G6" s="39">
        <f>SUM(G3:G5)</f>
        <v>83490</v>
      </c>
      <c r="H6" s="40">
        <f>SUM(H3:H5)</f>
        <v>0</v>
      </c>
      <c r="I6" s="40">
        <f>SUM(I3:I5)</f>
        <v>83490</v>
      </c>
    </row>
    <row r="7" spans="1:37" ht="24.75" customHeight="1" x14ac:dyDescent="0.4">
      <c r="E7" s="57" t="s">
        <v>44</v>
      </c>
      <c r="F7" s="58"/>
      <c r="G7" s="59"/>
      <c r="H7" s="26"/>
      <c r="I7" s="41">
        <f>I6/3</f>
        <v>27830</v>
      </c>
    </row>
    <row r="8" spans="1:37" ht="50.25" customHeight="1" x14ac:dyDescent="0.4">
      <c r="A8" s="61" t="s">
        <v>9</v>
      </c>
      <c r="B8" s="48" t="s">
        <v>10</v>
      </c>
      <c r="C8" s="49"/>
      <c r="D8" s="49"/>
      <c r="E8" s="21"/>
      <c r="F8" s="22"/>
      <c r="G8" s="23"/>
      <c r="H8" s="24"/>
      <c r="I8" s="24"/>
    </row>
    <row r="9" spans="1:37" ht="68.25" customHeight="1" x14ac:dyDescent="0.35">
      <c r="A9" s="62"/>
      <c r="B9" s="52" t="s">
        <v>46</v>
      </c>
      <c r="C9" s="49"/>
      <c r="D9" s="49"/>
      <c r="E9" s="21"/>
      <c r="F9" s="22"/>
      <c r="G9" s="23"/>
      <c r="H9" s="24"/>
      <c r="I9" s="24"/>
    </row>
    <row r="10" spans="1:37" ht="28.5" customHeight="1" x14ac:dyDescent="0.45">
      <c r="B10" s="60" t="s">
        <v>11</v>
      </c>
      <c r="C10" s="47"/>
      <c r="D10" s="47"/>
      <c r="E10" s="21"/>
      <c r="F10" s="22"/>
      <c r="G10" s="23"/>
      <c r="H10" s="24"/>
      <c r="I10" s="24"/>
    </row>
    <row r="11" spans="1:37" ht="18.75" customHeight="1" x14ac:dyDescent="0.3">
      <c r="B11" s="53" t="s">
        <v>12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</row>
    <row r="12" spans="1:37" ht="15" hidden="1" customHeight="1" x14ac:dyDescent="0.25"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/>
      <c r="H12" s="4">
        <v>1</v>
      </c>
      <c r="I12" s="4">
        <v>2</v>
      </c>
      <c r="J12" s="4">
        <v>3</v>
      </c>
      <c r="K12" s="4">
        <v>4</v>
      </c>
      <c r="L12" s="4">
        <v>5</v>
      </c>
      <c r="M12" s="4">
        <v>6</v>
      </c>
      <c r="N12" s="4">
        <v>7</v>
      </c>
      <c r="O12" s="4">
        <v>8</v>
      </c>
      <c r="P12" s="4">
        <v>9</v>
      </c>
      <c r="Q12" s="4">
        <v>10</v>
      </c>
      <c r="R12" s="4">
        <v>11</v>
      </c>
      <c r="S12" s="4">
        <v>12</v>
      </c>
      <c r="T12" s="4">
        <v>13</v>
      </c>
      <c r="U12" s="4">
        <v>14</v>
      </c>
      <c r="V12" s="4">
        <v>15</v>
      </c>
      <c r="W12" s="4">
        <v>16</v>
      </c>
      <c r="X12" s="4">
        <v>17</v>
      </c>
      <c r="Y12" s="4">
        <v>18</v>
      </c>
      <c r="Z12" s="4">
        <v>19</v>
      </c>
      <c r="AA12" s="4">
        <v>20</v>
      </c>
      <c r="AB12" s="4">
        <v>21</v>
      </c>
      <c r="AC12" s="4">
        <v>22</v>
      </c>
      <c r="AD12" s="4">
        <v>23</v>
      </c>
      <c r="AE12" s="4">
        <v>24</v>
      </c>
      <c r="AF12" s="4">
        <v>25</v>
      </c>
      <c r="AG12" s="4">
        <v>26</v>
      </c>
      <c r="AH12" s="4">
        <v>27</v>
      </c>
      <c r="AI12" s="4">
        <v>28</v>
      </c>
      <c r="AJ12" s="4">
        <v>29</v>
      </c>
      <c r="AK12" s="4">
        <v>30</v>
      </c>
    </row>
    <row r="13" spans="1:37" ht="15" hidden="1" customHeight="1" x14ac:dyDescent="0.25">
      <c r="B13" s="5" t="s">
        <v>18</v>
      </c>
      <c r="C13" s="6">
        <v>2022</v>
      </c>
      <c r="D13" s="7">
        <v>13550</v>
      </c>
      <c r="E13" s="7">
        <v>430</v>
      </c>
      <c r="F13" s="7">
        <v>26450</v>
      </c>
      <c r="G13" s="31">
        <f t="shared" ref="G13:G56" si="1">D13</f>
        <v>13550</v>
      </c>
      <c r="H13" s="32">
        <f t="shared" ref="H13:H56" si="2">G13+E13*1</f>
        <v>13980</v>
      </c>
      <c r="I13" s="32">
        <f t="shared" ref="I13:I56" si="3">G13+E13*2</f>
        <v>14410</v>
      </c>
      <c r="J13" s="32">
        <f t="shared" ref="J13:J56" si="4">G13+E13*3</f>
        <v>14840</v>
      </c>
      <c r="K13" s="32">
        <f t="shared" ref="K13:K56" si="5">G13+E13*4</f>
        <v>15270</v>
      </c>
      <c r="L13" s="32">
        <f t="shared" ref="L13:L56" si="6">G13+E13*5</f>
        <v>15700</v>
      </c>
      <c r="M13" s="32">
        <f t="shared" ref="M13:M56" si="7">G13+E13*6</f>
        <v>16130</v>
      </c>
      <c r="N13" s="32">
        <f t="shared" ref="N13:N56" si="8">G13+E13*7</f>
        <v>16560</v>
      </c>
      <c r="O13" s="32">
        <f t="shared" ref="O13:O56" si="9">G13+E13*8</f>
        <v>16990</v>
      </c>
      <c r="P13" s="32">
        <f t="shared" ref="P13:P56" si="10">G13+E13*9</f>
        <v>17420</v>
      </c>
      <c r="Q13" s="30">
        <f t="shared" ref="Q13:Q56" si="11">G13+E13*10</f>
        <v>17850</v>
      </c>
      <c r="R13" s="30">
        <f t="shared" ref="R13:R56" si="12">G13+E13*11</f>
        <v>18280</v>
      </c>
      <c r="S13" s="30">
        <f t="shared" ref="S13:S56" si="13">G13+E13*12</f>
        <v>18710</v>
      </c>
      <c r="T13" s="30">
        <f t="shared" ref="T13:T56" si="14">G13+E13*13</f>
        <v>19140</v>
      </c>
      <c r="U13" s="30">
        <f t="shared" ref="U13:U56" si="15">G13+E13*14</f>
        <v>19570</v>
      </c>
      <c r="V13" s="30">
        <f t="shared" ref="V13:V50" si="16">G13+E13*15</f>
        <v>20000</v>
      </c>
      <c r="W13" s="30">
        <f t="shared" ref="W13:W50" si="17">G13+E13*16</f>
        <v>20430</v>
      </c>
      <c r="X13" s="30">
        <f t="shared" ref="X13:X50" si="18">G13+E13*17</f>
        <v>20860</v>
      </c>
      <c r="Y13" s="30">
        <f t="shared" ref="Y13:Y50" si="19">G13+E13*18</f>
        <v>21290</v>
      </c>
      <c r="Z13" s="30">
        <f t="shared" ref="Z13:Z50" si="20">G13+E13*19</f>
        <v>21720</v>
      </c>
      <c r="AA13" s="30">
        <f t="shared" ref="AA13:AA50" si="21">G13+E13*20</f>
        <v>22150</v>
      </c>
      <c r="AB13" s="30">
        <f t="shared" ref="AB13:AB44" si="22">G13+E13*21</f>
        <v>22580</v>
      </c>
      <c r="AC13" s="30">
        <f t="shared" ref="AC13:AC44" si="23">G13+E13*22</f>
        <v>23010</v>
      </c>
      <c r="AD13" s="30">
        <f t="shared" ref="AD13:AD44" si="24">G13+E13*23</f>
        <v>23440</v>
      </c>
      <c r="AE13" s="30">
        <f t="shared" ref="AE13:AE44" si="25">G13+E13*24</f>
        <v>23870</v>
      </c>
      <c r="AF13" s="30">
        <f t="shared" ref="AF13:AF44" si="26">G13+E13*25</f>
        <v>24300</v>
      </c>
      <c r="AG13" s="30">
        <f t="shared" ref="AG13:AG44" si="27">G13+E13*26</f>
        <v>24730</v>
      </c>
      <c r="AH13" s="30">
        <f t="shared" ref="AH13:AH44" si="28">G13+E13*27</f>
        <v>25160</v>
      </c>
      <c r="AI13" s="30">
        <f t="shared" ref="AI13:AI44" si="29">G13+E13*28</f>
        <v>25590</v>
      </c>
      <c r="AJ13" s="30">
        <f t="shared" ref="AJ13:AJ44" si="30">G13+E13*29</f>
        <v>26020</v>
      </c>
      <c r="AK13" s="30">
        <f t="shared" ref="AK13:AK44" si="31">G13+E13*30</f>
        <v>26450</v>
      </c>
    </row>
    <row r="14" spans="1:37" ht="15" hidden="1" customHeight="1" x14ac:dyDescent="0.25">
      <c r="B14" s="8"/>
      <c r="C14" s="9">
        <v>2026</v>
      </c>
      <c r="D14" s="10">
        <v>16280</v>
      </c>
      <c r="E14" s="9">
        <v>520</v>
      </c>
      <c r="F14" s="10">
        <v>31880</v>
      </c>
      <c r="G14" s="31">
        <f t="shared" si="1"/>
        <v>16280</v>
      </c>
      <c r="H14" s="34">
        <f t="shared" si="2"/>
        <v>16800</v>
      </c>
      <c r="I14" s="34">
        <f t="shared" si="3"/>
        <v>17320</v>
      </c>
      <c r="J14" s="34">
        <f t="shared" si="4"/>
        <v>17840</v>
      </c>
      <c r="K14" s="34">
        <f t="shared" si="5"/>
        <v>18360</v>
      </c>
      <c r="L14" s="34">
        <f t="shared" si="6"/>
        <v>18880</v>
      </c>
      <c r="M14" s="34">
        <f t="shared" si="7"/>
        <v>19400</v>
      </c>
      <c r="N14" s="34">
        <f t="shared" si="8"/>
        <v>19920</v>
      </c>
      <c r="O14" s="34">
        <f t="shared" si="9"/>
        <v>20440</v>
      </c>
      <c r="P14" s="34">
        <f t="shared" si="10"/>
        <v>20960</v>
      </c>
      <c r="Q14" s="33">
        <f t="shared" si="11"/>
        <v>21480</v>
      </c>
      <c r="R14" s="33">
        <f t="shared" si="12"/>
        <v>22000</v>
      </c>
      <c r="S14" s="33">
        <f t="shared" si="13"/>
        <v>22520</v>
      </c>
      <c r="T14" s="33">
        <f t="shared" si="14"/>
        <v>23040</v>
      </c>
      <c r="U14" s="33">
        <f t="shared" si="15"/>
        <v>23560</v>
      </c>
      <c r="V14" s="33">
        <f t="shared" si="16"/>
        <v>24080</v>
      </c>
      <c r="W14" s="33">
        <f t="shared" si="17"/>
        <v>24600</v>
      </c>
      <c r="X14" s="33">
        <f t="shared" si="18"/>
        <v>25120</v>
      </c>
      <c r="Y14" s="33">
        <f t="shared" si="19"/>
        <v>25640</v>
      </c>
      <c r="Z14" s="33">
        <f t="shared" si="20"/>
        <v>26160</v>
      </c>
      <c r="AA14" s="33">
        <f t="shared" si="21"/>
        <v>26680</v>
      </c>
      <c r="AB14" s="33">
        <f t="shared" si="22"/>
        <v>27200</v>
      </c>
      <c r="AC14" s="33">
        <f t="shared" si="23"/>
        <v>27720</v>
      </c>
      <c r="AD14" s="33">
        <f t="shared" si="24"/>
        <v>28240</v>
      </c>
      <c r="AE14" s="30">
        <f t="shared" si="25"/>
        <v>28760</v>
      </c>
      <c r="AF14" s="30">
        <f t="shared" si="26"/>
        <v>29280</v>
      </c>
      <c r="AG14" s="30">
        <f t="shared" si="27"/>
        <v>29800</v>
      </c>
      <c r="AH14" s="30">
        <f t="shared" si="28"/>
        <v>30320</v>
      </c>
      <c r="AI14" s="30">
        <f t="shared" si="29"/>
        <v>30840</v>
      </c>
      <c r="AJ14" s="30">
        <f t="shared" si="30"/>
        <v>31360</v>
      </c>
      <c r="AK14" s="30">
        <f t="shared" si="31"/>
        <v>31880</v>
      </c>
    </row>
    <row r="15" spans="1:37" ht="15" hidden="1" customHeight="1" x14ac:dyDescent="0.25">
      <c r="B15" s="5" t="s">
        <v>19</v>
      </c>
      <c r="C15" s="6">
        <v>2022</v>
      </c>
      <c r="D15" s="7">
        <v>13820</v>
      </c>
      <c r="E15" s="7">
        <v>490</v>
      </c>
      <c r="F15" s="7">
        <v>28520</v>
      </c>
      <c r="G15" s="31">
        <f t="shared" si="1"/>
        <v>13820</v>
      </c>
      <c r="H15" s="34">
        <f t="shared" si="2"/>
        <v>14310</v>
      </c>
      <c r="I15" s="34">
        <f t="shared" si="3"/>
        <v>14800</v>
      </c>
      <c r="J15" s="34">
        <f t="shared" si="4"/>
        <v>15290</v>
      </c>
      <c r="K15" s="34">
        <f t="shared" si="5"/>
        <v>15780</v>
      </c>
      <c r="L15" s="34">
        <f t="shared" si="6"/>
        <v>16270</v>
      </c>
      <c r="M15" s="34">
        <f t="shared" si="7"/>
        <v>16760</v>
      </c>
      <c r="N15" s="34">
        <f t="shared" si="8"/>
        <v>17250</v>
      </c>
      <c r="O15" s="34">
        <f t="shared" si="9"/>
        <v>17740</v>
      </c>
      <c r="P15" s="34">
        <f t="shared" si="10"/>
        <v>18230</v>
      </c>
      <c r="Q15" s="33">
        <f t="shared" si="11"/>
        <v>18720</v>
      </c>
      <c r="R15" s="33">
        <f t="shared" si="12"/>
        <v>19210</v>
      </c>
      <c r="S15" s="33">
        <f t="shared" si="13"/>
        <v>19700</v>
      </c>
      <c r="T15" s="33">
        <f t="shared" si="14"/>
        <v>20190</v>
      </c>
      <c r="U15" s="33">
        <f t="shared" si="15"/>
        <v>20680</v>
      </c>
      <c r="V15" s="33">
        <f t="shared" si="16"/>
        <v>21170</v>
      </c>
      <c r="W15" s="33">
        <f t="shared" si="17"/>
        <v>21660</v>
      </c>
      <c r="X15" s="33">
        <f t="shared" si="18"/>
        <v>22150</v>
      </c>
      <c r="Y15" s="33">
        <f t="shared" si="19"/>
        <v>22640</v>
      </c>
      <c r="Z15" s="33">
        <f t="shared" si="20"/>
        <v>23130</v>
      </c>
      <c r="AA15" s="33">
        <f t="shared" si="21"/>
        <v>23620</v>
      </c>
      <c r="AB15" s="33">
        <f t="shared" si="22"/>
        <v>24110</v>
      </c>
      <c r="AC15" s="33">
        <f t="shared" si="23"/>
        <v>24600</v>
      </c>
      <c r="AD15" s="33">
        <f t="shared" si="24"/>
        <v>25090</v>
      </c>
      <c r="AE15" s="30">
        <f t="shared" si="25"/>
        <v>25580</v>
      </c>
      <c r="AF15" s="30">
        <f t="shared" si="26"/>
        <v>26070</v>
      </c>
      <c r="AG15" s="30">
        <f t="shared" si="27"/>
        <v>26560</v>
      </c>
      <c r="AH15" s="30">
        <f t="shared" si="28"/>
        <v>27050</v>
      </c>
      <c r="AI15" s="30">
        <f t="shared" si="29"/>
        <v>27540</v>
      </c>
      <c r="AJ15" s="30">
        <f t="shared" si="30"/>
        <v>28030</v>
      </c>
      <c r="AK15" s="30">
        <f t="shared" si="31"/>
        <v>28520</v>
      </c>
    </row>
    <row r="16" spans="1:37" ht="15" hidden="1" customHeight="1" x14ac:dyDescent="0.25">
      <c r="B16" s="8"/>
      <c r="C16" s="9">
        <v>2026</v>
      </c>
      <c r="D16" s="10">
        <v>16600</v>
      </c>
      <c r="E16" s="9">
        <v>590</v>
      </c>
      <c r="F16" s="10">
        <v>34300</v>
      </c>
      <c r="G16" s="31">
        <f t="shared" si="1"/>
        <v>16600</v>
      </c>
      <c r="H16" s="34">
        <f t="shared" si="2"/>
        <v>17190</v>
      </c>
      <c r="I16" s="34">
        <f t="shared" si="3"/>
        <v>17780</v>
      </c>
      <c r="J16" s="34">
        <f t="shared" si="4"/>
        <v>18370</v>
      </c>
      <c r="K16" s="34">
        <f t="shared" si="5"/>
        <v>18960</v>
      </c>
      <c r="L16" s="34">
        <f t="shared" si="6"/>
        <v>19550</v>
      </c>
      <c r="M16" s="34">
        <f t="shared" si="7"/>
        <v>20140</v>
      </c>
      <c r="N16" s="34">
        <f t="shared" si="8"/>
        <v>20730</v>
      </c>
      <c r="O16" s="34">
        <f t="shared" si="9"/>
        <v>21320</v>
      </c>
      <c r="P16" s="34">
        <f t="shared" si="10"/>
        <v>21910</v>
      </c>
      <c r="Q16" s="33">
        <f t="shared" si="11"/>
        <v>22500</v>
      </c>
      <c r="R16" s="33">
        <f t="shared" si="12"/>
        <v>23090</v>
      </c>
      <c r="S16" s="33">
        <f t="shared" si="13"/>
        <v>23680</v>
      </c>
      <c r="T16" s="33">
        <f t="shared" si="14"/>
        <v>24270</v>
      </c>
      <c r="U16" s="33">
        <f t="shared" si="15"/>
        <v>24860</v>
      </c>
      <c r="V16" s="33">
        <f t="shared" si="16"/>
        <v>25450</v>
      </c>
      <c r="W16" s="33">
        <f t="shared" si="17"/>
        <v>26040</v>
      </c>
      <c r="X16" s="33">
        <f t="shared" si="18"/>
        <v>26630</v>
      </c>
      <c r="Y16" s="33">
        <f t="shared" si="19"/>
        <v>27220</v>
      </c>
      <c r="Z16" s="33">
        <f t="shared" si="20"/>
        <v>27810</v>
      </c>
      <c r="AA16" s="33">
        <f t="shared" si="21"/>
        <v>28400</v>
      </c>
      <c r="AB16" s="33">
        <f t="shared" si="22"/>
        <v>28990</v>
      </c>
      <c r="AC16" s="33">
        <f t="shared" si="23"/>
        <v>29580</v>
      </c>
      <c r="AD16" s="33">
        <f t="shared" si="24"/>
        <v>30170</v>
      </c>
      <c r="AE16" s="30">
        <f t="shared" si="25"/>
        <v>30760</v>
      </c>
      <c r="AF16" s="30">
        <f t="shared" si="26"/>
        <v>31350</v>
      </c>
      <c r="AG16" s="30">
        <f t="shared" si="27"/>
        <v>31940</v>
      </c>
      <c r="AH16" s="30">
        <f t="shared" si="28"/>
        <v>32530</v>
      </c>
      <c r="AI16" s="30">
        <f t="shared" si="29"/>
        <v>33120</v>
      </c>
      <c r="AJ16" s="30">
        <f t="shared" si="30"/>
        <v>33710</v>
      </c>
      <c r="AK16" s="30">
        <f t="shared" si="31"/>
        <v>34300</v>
      </c>
    </row>
    <row r="17" spans="2:37" ht="15" hidden="1" customHeight="1" x14ac:dyDescent="0.25">
      <c r="B17" s="5" t="s">
        <v>20</v>
      </c>
      <c r="C17" s="6">
        <v>2022</v>
      </c>
      <c r="D17" s="7">
        <v>14260</v>
      </c>
      <c r="E17" s="7">
        <v>580</v>
      </c>
      <c r="F17" s="7">
        <v>31660</v>
      </c>
      <c r="G17" s="31">
        <f t="shared" si="1"/>
        <v>14260</v>
      </c>
      <c r="H17" s="34">
        <f t="shared" si="2"/>
        <v>14840</v>
      </c>
      <c r="I17" s="34">
        <f t="shared" si="3"/>
        <v>15420</v>
      </c>
      <c r="J17" s="34">
        <f t="shared" si="4"/>
        <v>16000</v>
      </c>
      <c r="K17" s="34">
        <f t="shared" si="5"/>
        <v>16580</v>
      </c>
      <c r="L17" s="34">
        <f t="shared" si="6"/>
        <v>17160</v>
      </c>
      <c r="M17" s="34">
        <f t="shared" si="7"/>
        <v>17740</v>
      </c>
      <c r="N17" s="34">
        <f t="shared" si="8"/>
        <v>18320</v>
      </c>
      <c r="O17" s="34">
        <f t="shared" si="9"/>
        <v>18900</v>
      </c>
      <c r="P17" s="34">
        <f t="shared" si="10"/>
        <v>19480</v>
      </c>
      <c r="Q17" s="33">
        <f t="shared" si="11"/>
        <v>20060</v>
      </c>
      <c r="R17" s="33">
        <f t="shared" si="12"/>
        <v>20640</v>
      </c>
      <c r="S17" s="33">
        <f t="shared" si="13"/>
        <v>21220</v>
      </c>
      <c r="T17" s="33">
        <f t="shared" si="14"/>
        <v>21800</v>
      </c>
      <c r="U17" s="33">
        <f t="shared" si="15"/>
        <v>22380</v>
      </c>
      <c r="V17" s="33">
        <f t="shared" si="16"/>
        <v>22960</v>
      </c>
      <c r="W17" s="33">
        <f t="shared" si="17"/>
        <v>23540</v>
      </c>
      <c r="X17" s="33">
        <f t="shared" si="18"/>
        <v>24120</v>
      </c>
      <c r="Y17" s="33">
        <f t="shared" si="19"/>
        <v>24700</v>
      </c>
      <c r="Z17" s="33">
        <f t="shared" si="20"/>
        <v>25280</v>
      </c>
      <c r="AA17" s="33">
        <f t="shared" si="21"/>
        <v>25860</v>
      </c>
      <c r="AB17" s="33">
        <f t="shared" si="22"/>
        <v>26440</v>
      </c>
      <c r="AC17" s="33">
        <f t="shared" si="23"/>
        <v>27020</v>
      </c>
      <c r="AD17" s="33">
        <f t="shared" si="24"/>
        <v>27600</v>
      </c>
      <c r="AE17" s="30">
        <f t="shared" si="25"/>
        <v>28180</v>
      </c>
      <c r="AF17" s="30">
        <f t="shared" si="26"/>
        <v>28760</v>
      </c>
      <c r="AG17" s="30">
        <f t="shared" si="27"/>
        <v>29340</v>
      </c>
      <c r="AH17" s="30">
        <f t="shared" si="28"/>
        <v>29920</v>
      </c>
      <c r="AI17" s="30">
        <f t="shared" si="29"/>
        <v>30500</v>
      </c>
      <c r="AJ17" s="30">
        <f t="shared" si="30"/>
        <v>31080</v>
      </c>
      <c r="AK17" s="30">
        <f t="shared" si="31"/>
        <v>31660</v>
      </c>
    </row>
    <row r="18" spans="2:37" ht="15" hidden="1" customHeight="1" x14ac:dyDescent="0.25">
      <c r="B18" s="8"/>
      <c r="C18" s="9">
        <v>2026</v>
      </c>
      <c r="D18" s="10">
        <v>17130</v>
      </c>
      <c r="E18" s="9">
        <v>700</v>
      </c>
      <c r="F18" s="10">
        <v>38130</v>
      </c>
      <c r="G18" s="31">
        <f t="shared" si="1"/>
        <v>17130</v>
      </c>
      <c r="H18" s="34">
        <f t="shared" si="2"/>
        <v>17830</v>
      </c>
      <c r="I18" s="34">
        <f t="shared" si="3"/>
        <v>18530</v>
      </c>
      <c r="J18" s="34">
        <f t="shared" si="4"/>
        <v>19230</v>
      </c>
      <c r="K18" s="34">
        <f t="shared" si="5"/>
        <v>19930</v>
      </c>
      <c r="L18" s="34">
        <f t="shared" si="6"/>
        <v>20630</v>
      </c>
      <c r="M18" s="34">
        <f t="shared" si="7"/>
        <v>21330</v>
      </c>
      <c r="N18" s="34">
        <f t="shared" si="8"/>
        <v>22030</v>
      </c>
      <c r="O18" s="34">
        <f t="shared" si="9"/>
        <v>22730</v>
      </c>
      <c r="P18" s="34">
        <f t="shared" si="10"/>
        <v>23430</v>
      </c>
      <c r="Q18" s="33">
        <f t="shared" si="11"/>
        <v>24130</v>
      </c>
      <c r="R18" s="33">
        <f t="shared" si="12"/>
        <v>24830</v>
      </c>
      <c r="S18" s="33">
        <f t="shared" si="13"/>
        <v>25530</v>
      </c>
      <c r="T18" s="33">
        <f t="shared" si="14"/>
        <v>26230</v>
      </c>
      <c r="U18" s="33">
        <f t="shared" si="15"/>
        <v>26930</v>
      </c>
      <c r="V18" s="33">
        <f t="shared" si="16"/>
        <v>27630</v>
      </c>
      <c r="W18" s="33">
        <f t="shared" si="17"/>
        <v>28330</v>
      </c>
      <c r="X18" s="33">
        <f t="shared" si="18"/>
        <v>29030</v>
      </c>
      <c r="Y18" s="33">
        <f t="shared" si="19"/>
        <v>29730</v>
      </c>
      <c r="Z18" s="33">
        <f t="shared" si="20"/>
        <v>30430</v>
      </c>
      <c r="AA18" s="33">
        <f t="shared" si="21"/>
        <v>31130</v>
      </c>
      <c r="AB18" s="33">
        <f t="shared" si="22"/>
        <v>31830</v>
      </c>
      <c r="AC18" s="33">
        <f t="shared" si="23"/>
        <v>32530</v>
      </c>
      <c r="AD18" s="33">
        <f t="shared" si="24"/>
        <v>33230</v>
      </c>
      <c r="AE18" s="30">
        <f t="shared" si="25"/>
        <v>33930</v>
      </c>
      <c r="AF18" s="30">
        <f t="shared" si="26"/>
        <v>34630</v>
      </c>
      <c r="AG18" s="30">
        <f t="shared" si="27"/>
        <v>35330</v>
      </c>
      <c r="AH18" s="30">
        <f t="shared" si="28"/>
        <v>36030</v>
      </c>
      <c r="AI18" s="30">
        <f t="shared" si="29"/>
        <v>36730</v>
      </c>
      <c r="AJ18" s="30">
        <f t="shared" si="30"/>
        <v>37430</v>
      </c>
      <c r="AK18" s="30">
        <f t="shared" si="31"/>
        <v>38130</v>
      </c>
    </row>
    <row r="19" spans="2:37" ht="15" hidden="1" customHeight="1" x14ac:dyDescent="0.25">
      <c r="B19" s="5" t="s">
        <v>21</v>
      </c>
      <c r="C19" s="6">
        <v>2022</v>
      </c>
      <c r="D19" s="7">
        <v>14690</v>
      </c>
      <c r="E19" s="7">
        <v>660</v>
      </c>
      <c r="F19" s="7">
        <v>34490</v>
      </c>
      <c r="G19" s="31">
        <f t="shared" si="1"/>
        <v>14690</v>
      </c>
      <c r="H19" s="34">
        <f t="shared" si="2"/>
        <v>15350</v>
      </c>
      <c r="I19" s="34">
        <f t="shared" si="3"/>
        <v>16010</v>
      </c>
      <c r="J19" s="34">
        <f t="shared" si="4"/>
        <v>16670</v>
      </c>
      <c r="K19" s="34">
        <f t="shared" si="5"/>
        <v>17330</v>
      </c>
      <c r="L19" s="34">
        <f t="shared" si="6"/>
        <v>17990</v>
      </c>
      <c r="M19" s="34">
        <f t="shared" si="7"/>
        <v>18650</v>
      </c>
      <c r="N19" s="34">
        <f t="shared" si="8"/>
        <v>19310</v>
      </c>
      <c r="O19" s="34">
        <f t="shared" si="9"/>
        <v>19970</v>
      </c>
      <c r="P19" s="34">
        <f t="shared" si="10"/>
        <v>20630</v>
      </c>
      <c r="Q19" s="33">
        <f t="shared" si="11"/>
        <v>21290</v>
      </c>
      <c r="R19" s="33">
        <f t="shared" si="12"/>
        <v>21950</v>
      </c>
      <c r="S19" s="33">
        <f t="shared" si="13"/>
        <v>22610</v>
      </c>
      <c r="T19" s="33">
        <f t="shared" si="14"/>
        <v>23270</v>
      </c>
      <c r="U19" s="33">
        <f t="shared" si="15"/>
        <v>23930</v>
      </c>
      <c r="V19" s="33">
        <f t="shared" si="16"/>
        <v>24590</v>
      </c>
      <c r="W19" s="33">
        <f t="shared" si="17"/>
        <v>25250</v>
      </c>
      <c r="X19" s="33">
        <f t="shared" si="18"/>
        <v>25910</v>
      </c>
      <c r="Y19" s="33">
        <f t="shared" si="19"/>
        <v>26570</v>
      </c>
      <c r="Z19" s="33">
        <f t="shared" si="20"/>
        <v>27230</v>
      </c>
      <c r="AA19" s="33">
        <f t="shared" si="21"/>
        <v>27890</v>
      </c>
      <c r="AB19" s="33">
        <f t="shared" si="22"/>
        <v>28550</v>
      </c>
      <c r="AC19" s="33">
        <f t="shared" si="23"/>
        <v>29210</v>
      </c>
      <c r="AD19" s="33">
        <f t="shared" si="24"/>
        <v>29870</v>
      </c>
      <c r="AE19" s="30">
        <f t="shared" si="25"/>
        <v>30530</v>
      </c>
      <c r="AF19" s="30">
        <f t="shared" si="26"/>
        <v>31190</v>
      </c>
      <c r="AG19" s="30">
        <f t="shared" si="27"/>
        <v>31850</v>
      </c>
      <c r="AH19" s="30">
        <f t="shared" si="28"/>
        <v>32510</v>
      </c>
      <c r="AI19" s="30">
        <f t="shared" si="29"/>
        <v>33170</v>
      </c>
      <c r="AJ19" s="30">
        <f t="shared" si="30"/>
        <v>33830</v>
      </c>
      <c r="AK19" s="30">
        <f t="shared" si="31"/>
        <v>34490</v>
      </c>
    </row>
    <row r="20" spans="2:37" ht="15" hidden="1" customHeight="1" x14ac:dyDescent="0.25">
      <c r="B20" s="8"/>
      <c r="C20" s="11">
        <v>2026</v>
      </c>
      <c r="D20" s="10">
        <v>17650</v>
      </c>
      <c r="E20" s="9">
        <v>800</v>
      </c>
      <c r="F20" s="10">
        <v>41650</v>
      </c>
      <c r="G20" s="31">
        <f t="shared" si="1"/>
        <v>17650</v>
      </c>
      <c r="H20" s="34">
        <f t="shared" si="2"/>
        <v>18450</v>
      </c>
      <c r="I20" s="34">
        <f t="shared" si="3"/>
        <v>19250</v>
      </c>
      <c r="J20" s="34">
        <f t="shared" si="4"/>
        <v>20050</v>
      </c>
      <c r="K20" s="34">
        <f t="shared" si="5"/>
        <v>20850</v>
      </c>
      <c r="L20" s="34">
        <f t="shared" si="6"/>
        <v>21650</v>
      </c>
      <c r="M20" s="34">
        <f t="shared" si="7"/>
        <v>22450</v>
      </c>
      <c r="N20" s="34">
        <f t="shared" si="8"/>
        <v>23250</v>
      </c>
      <c r="O20" s="34">
        <f t="shared" si="9"/>
        <v>24050</v>
      </c>
      <c r="P20" s="34">
        <f t="shared" si="10"/>
        <v>24850</v>
      </c>
      <c r="Q20" s="33">
        <f t="shared" si="11"/>
        <v>25650</v>
      </c>
      <c r="R20" s="33">
        <f t="shared" si="12"/>
        <v>26450</v>
      </c>
      <c r="S20" s="33">
        <f t="shared" si="13"/>
        <v>27250</v>
      </c>
      <c r="T20" s="33">
        <f t="shared" si="14"/>
        <v>28050</v>
      </c>
      <c r="U20" s="33">
        <f t="shared" si="15"/>
        <v>28850</v>
      </c>
      <c r="V20" s="33">
        <f t="shared" si="16"/>
        <v>29650</v>
      </c>
      <c r="W20" s="33">
        <f t="shared" si="17"/>
        <v>30450</v>
      </c>
      <c r="X20" s="33">
        <f t="shared" si="18"/>
        <v>31250</v>
      </c>
      <c r="Y20" s="33">
        <f t="shared" si="19"/>
        <v>32050</v>
      </c>
      <c r="Z20" s="33">
        <f t="shared" si="20"/>
        <v>32850</v>
      </c>
      <c r="AA20" s="33">
        <f t="shared" si="21"/>
        <v>33650</v>
      </c>
      <c r="AB20" s="33">
        <f t="shared" si="22"/>
        <v>34450</v>
      </c>
      <c r="AC20" s="33">
        <f t="shared" si="23"/>
        <v>35250</v>
      </c>
      <c r="AD20" s="33">
        <f t="shared" si="24"/>
        <v>36050</v>
      </c>
      <c r="AE20" s="30">
        <f t="shared" si="25"/>
        <v>36850</v>
      </c>
      <c r="AF20" s="30">
        <f t="shared" si="26"/>
        <v>37650</v>
      </c>
      <c r="AG20" s="30">
        <f t="shared" si="27"/>
        <v>38450</v>
      </c>
      <c r="AH20" s="30">
        <f t="shared" si="28"/>
        <v>39250</v>
      </c>
      <c r="AI20" s="30">
        <f t="shared" si="29"/>
        <v>40050</v>
      </c>
      <c r="AJ20" s="30">
        <f t="shared" si="30"/>
        <v>40850</v>
      </c>
      <c r="AK20" s="30">
        <f t="shared" si="31"/>
        <v>41650</v>
      </c>
    </row>
    <row r="21" spans="2:37" ht="15" hidden="1" customHeight="1" x14ac:dyDescent="0.25">
      <c r="B21" s="5" t="s">
        <v>22</v>
      </c>
      <c r="C21" s="6">
        <v>2022</v>
      </c>
      <c r="D21" s="7">
        <v>15230</v>
      </c>
      <c r="E21" s="7">
        <v>750</v>
      </c>
      <c r="F21" s="7">
        <v>37730</v>
      </c>
      <c r="G21" s="31">
        <f t="shared" si="1"/>
        <v>15230</v>
      </c>
      <c r="H21" s="34">
        <f t="shared" si="2"/>
        <v>15980</v>
      </c>
      <c r="I21" s="34">
        <f t="shared" si="3"/>
        <v>16730</v>
      </c>
      <c r="J21" s="34">
        <f t="shared" si="4"/>
        <v>17480</v>
      </c>
      <c r="K21" s="34">
        <f t="shared" si="5"/>
        <v>18230</v>
      </c>
      <c r="L21" s="34">
        <f t="shared" si="6"/>
        <v>18980</v>
      </c>
      <c r="M21" s="34">
        <f t="shared" si="7"/>
        <v>19730</v>
      </c>
      <c r="N21" s="34">
        <f t="shared" si="8"/>
        <v>20480</v>
      </c>
      <c r="O21" s="34">
        <f t="shared" si="9"/>
        <v>21230</v>
      </c>
      <c r="P21" s="34">
        <f t="shared" si="10"/>
        <v>21980</v>
      </c>
      <c r="Q21" s="33">
        <f t="shared" si="11"/>
        <v>22730</v>
      </c>
      <c r="R21" s="33">
        <f t="shared" si="12"/>
        <v>23480</v>
      </c>
      <c r="S21" s="33">
        <f t="shared" si="13"/>
        <v>24230</v>
      </c>
      <c r="T21" s="33">
        <f t="shared" si="14"/>
        <v>24980</v>
      </c>
      <c r="U21" s="33">
        <f t="shared" si="15"/>
        <v>25730</v>
      </c>
      <c r="V21" s="33">
        <f t="shared" si="16"/>
        <v>26480</v>
      </c>
      <c r="W21" s="33">
        <f t="shared" si="17"/>
        <v>27230</v>
      </c>
      <c r="X21" s="33">
        <f t="shared" si="18"/>
        <v>27980</v>
      </c>
      <c r="Y21" s="33">
        <f t="shared" si="19"/>
        <v>28730</v>
      </c>
      <c r="Z21" s="33">
        <f t="shared" si="20"/>
        <v>29480</v>
      </c>
      <c r="AA21" s="33">
        <f t="shared" si="21"/>
        <v>30230</v>
      </c>
      <c r="AB21" s="33">
        <f t="shared" si="22"/>
        <v>30980</v>
      </c>
      <c r="AC21" s="33">
        <f t="shared" si="23"/>
        <v>31730</v>
      </c>
      <c r="AD21" s="33">
        <f t="shared" si="24"/>
        <v>32480</v>
      </c>
      <c r="AE21" s="30">
        <f t="shared" si="25"/>
        <v>33230</v>
      </c>
      <c r="AF21" s="30">
        <f t="shared" si="26"/>
        <v>33980</v>
      </c>
      <c r="AG21" s="30">
        <f t="shared" si="27"/>
        <v>34730</v>
      </c>
      <c r="AH21" s="30">
        <f t="shared" si="28"/>
        <v>35480</v>
      </c>
      <c r="AI21" s="30">
        <f t="shared" si="29"/>
        <v>36230</v>
      </c>
      <c r="AJ21" s="30">
        <f t="shared" si="30"/>
        <v>36980</v>
      </c>
      <c r="AK21" s="30">
        <f t="shared" si="31"/>
        <v>37730</v>
      </c>
    </row>
    <row r="22" spans="2:37" ht="15" hidden="1" customHeight="1" x14ac:dyDescent="0.25">
      <c r="B22" s="8"/>
      <c r="C22" s="11">
        <v>2026</v>
      </c>
      <c r="D22" s="10">
        <v>18300</v>
      </c>
      <c r="E22" s="9">
        <v>910</v>
      </c>
      <c r="F22" s="10">
        <v>45600</v>
      </c>
      <c r="G22" s="31">
        <f t="shared" si="1"/>
        <v>18300</v>
      </c>
      <c r="H22" s="34">
        <f t="shared" si="2"/>
        <v>19210</v>
      </c>
      <c r="I22" s="34">
        <f t="shared" si="3"/>
        <v>20120</v>
      </c>
      <c r="J22" s="34">
        <f t="shared" si="4"/>
        <v>21030</v>
      </c>
      <c r="K22" s="34">
        <f t="shared" si="5"/>
        <v>21940</v>
      </c>
      <c r="L22" s="34">
        <f t="shared" si="6"/>
        <v>22850</v>
      </c>
      <c r="M22" s="34">
        <f t="shared" si="7"/>
        <v>23760</v>
      </c>
      <c r="N22" s="34">
        <f t="shared" si="8"/>
        <v>24670</v>
      </c>
      <c r="O22" s="34">
        <f t="shared" si="9"/>
        <v>25580</v>
      </c>
      <c r="P22" s="34">
        <f t="shared" si="10"/>
        <v>26490</v>
      </c>
      <c r="Q22" s="33">
        <f t="shared" si="11"/>
        <v>27400</v>
      </c>
      <c r="R22" s="33">
        <f t="shared" si="12"/>
        <v>28310</v>
      </c>
      <c r="S22" s="33">
        <f t="shared" si="13"/>
        <v>29220</v>
      </c>
      <c r="T22" s="33">
        <f t="shared" si="14"/>
        <v>30130</v>
      </c>
      <c r="U22" s="33">
        <f t="shared" si="15"/>
        <v>31040</v>
      </c>
      <c r="V22" s="33">
        <f t="shared" si="16"/>
        <v>31950</v>
      </c>
      <c r="W22" s="33">
        <f t="shared" si="17"/>
        <v>32860</v>
      </c>
      <c r="X22" s="33">
        <f t="shared" si="18"/>
        <v>33770</v>
      </c>
      <c r="Y22" s="33">
        <f t="shared" si="19"/>
        <v>34680</v>
      </c>
      <c r="Z22" s="33">
        <f t="shared" si="20"/>
        <v>35590</v>
      </c>
      <c r="AA22" s="33">
        <f t="shared" si="21"/>
        <v>36500</v>
      </c>
      <c r="AB22" s="33">
        <f t="shared" si="22"/>
        <v>37410</v>
      </c>
      <c r="AC22" s="33">
        <f t="shared" si="23"/>
        <v>38320</v>
      </c>
      <c r="AD22" s="33">
        <f t="shared" si="24"/>
        <v>39230</v>
      </c>
      <c r="AE22" s="30">
        <f t="shared" si="25"/>
        <v>40140</v>
      </c>
      <c r="AF22" s="30">
        <f t="shared" si="26"/>
        <v>41050</v>
      </c>
      <c r="AG22" s="30">
        <f t="shared" si="27"/>
        <v>41960</v>
      </c>
      <c r="AH22" s="30">
        <f t="shared" si="28"/>
        <v>42870</v>
      </c>
      <c r="AI22" s="30">
        <f t="shared" si="29"/>
        <v>43780</v>
      </c>
      <c r="AJ22" s="30">
        <f t="shared" si="30"/>
        <v>44690</v>
      </c>
      <c r="AK22" s="30">
        <f t="shared" si="31"/>
        <v>45600</v>
      </c>
    </row>
    <row r="23" spans="2:37" ht="15" hidden="1" customHeight="1" x14ac:dyDescent="0.25">
      <c r="B23" s="5" t="s">
        <v>23</v>
      </c>
      <c r="C23" s="6">
        <v>2022</v>
      </c>
      <c r="D23" s="7">
        <v>15760</v>
      </c>
      <c r="E23" s="7">
        <v>840</v>
      </c>
      <c r="F23" s="7">
        <v>40960</v>
      </c>
      <c r="G23" s="31">
        <f t="shared" si="1"/>
        <v>15760</v>
      </c>
      <c r="H23" s="34">
        <f t="shared" si="2"/>
        <v>16600</v>
      </c>
      <c r="I23" s="34">
        <f t="shared" si="3"/>
        <v>17440</v>
      </c>
      <c r="J23" s="34">
        <f t="shared" si="4"/>
        <v>18280</v>
      </c>
      <c r="K23" s="34">
        <f t="shared" si="5"/>
        <v>19120</v>
      </c>
      <c r="L23" s="34">
        <f t="shared" si="6"/>
        <v>19960</v>
      </c>
      <c r="M23" s="34">
        <f t="shared" si="7"/>
        <v>20800</v>
      </c>
      <c r="N23" s="34">
        <f t="shared" si="8"/>
        <v>21640</v>
      </c>
      <c r="O23" s="34">
        <f t="shared" si="9"/>
        <v>22480</v>
      </c>
      <c r="P23" s="34">
        <f t="shared" si="10"/>
        <v>23320</v>
      </c>
      <c r="Q23" s="33">
        <f t="shared" si="11"/>
        <v>24160</v>
      </c>
      <c r="R23" s="33">
        <f t="shared" si="12"/>
        <v>25000</v>
      </c>
      <c r="S23" s="33">
        <f t="shared" si="13"/>
        <v>25840</v>
      </c>
      <c r="T23" s="33">
        <f t="shared" si="14"/>
        <v>26680</v>
      </c>
      <c r="U23" s="33">
        <f t="shared" si="15"/>
        <v>27520</v>
      </c>
      <c r="V23" s="33">
        <f t="shared" si="16"/>
        <v>28360</v>
      </c>
      <c r="W23" s="33">
        <f t="shared" si="17"/>
        <v>29200</v>
      </c>
      <c r="X23" s="33">
        <f t="shared" si="18"/>
        <v>30040</v>
      </c>
      <c r="Y23" s="33">
        <f t="shared" si="19"/>
        <v>30880</v>
      </c>
      <c r="Z23" s="33">
        <f t="shared" si="20"/>
        <v>31720</v>
      </c>
      <c r="AA23" s="33">
        <f t="shared" si="21"/>
        <v>32560</v>
      </c>
      <c r="AB23" s="33">
        <f t="shared" si="22"/>
        <v>33400</v>
      </c>
      <c r="AC23" s="33">
        <f t="shared" si="23"/>
        <v>34240</v>
      </c>
      <c r="AD23" s="33">
        <f t="shared" si="24"/>
        <v>35080</v>
      </c>
      <c r="AE23" s="30">
        <f t="shared" si="25"/>
        <v>35920</v>
      </c>
      <c r="AF23" s="30">
        <f t="shared" si="26"/>
        <v>36760</v>
      </c>
      <c r="AG23" s="30">
        <f t="shared" si="27"/>
        <v>37600</v>
      </c>
      <c r="AH23" s="30">
        <f t="shared" si="28"/>
        <v>38440</v>
      </c>
      <c r="AI23" s="30">
        <f t="shared" si="29"/>
        <v>39280</v>
      </c>
      <c r="AJ23" s="30">
        <f t="shared" si="30"/>
        <v>40120</v>
      </c>
      <c r="AK23" s="30">
        <f t="shared" si="31"/>
        <v>40960</v>
      </c>
    </row>
    <row r="24" spans="2:37" ht="15" hidden="1" customHeight="1" x14ac:dyDescent="0.25">
      <c r="B24" s="8"/>
      <c r="C24" s="11">
        <v>2026</v>
      </c>
      <c r="D24" s="10">
        <v>18930</v>
      </c>
      <c r="E24" s="10">
        <v>1010</v>
      </c>
      <c r="F24" s="10">
        <v>49230</v>
      </c>
      <c r="G24" s="31">
        <f t="shared" si="1"/>
        <v>18930</v>
      </c>
      <c r="H24" s="34">
        <f t="shared" si="2"/>
        <v>19940</v>
      </c>
      <c r="I24" s="34">
        <f t="shared" si="3"/>
        <v>20950</v>
      </c>
      <c r="J24" s="34">
        <f t="shared" si="4"/>
        <v>21960</v>
      </c>
      <c r="K24" s="34">
        <f t="shared" si="5"/>
        <v>22970</v>
      </c>
      <c r="L24" s="34">
        <f t="shared" si="6"/>
        <v>23980</v>
      </c>
      <c r="M24" s="34">
        <f t="shared" si="7"/>
        <v>24990</v>
      </c>
      <c r="N24" s="34">
        <f t="shared" si="8"/>
        <v>26000</v>
      </c>
      <c r="O24" s="34">
        <f t="shared" si="9"/>
        <v>27010</v>
      </c>
      <c r="P24" s="34">
        <f t="shared" si="10"/>
        <v>28020</v>
      </c>
      <c r="Q24" s="33">
        <f t="shared" si="11"/>
        <v>29030</v>
      </c>
      <c r="R24" s="33">
        <f t="shared" si="12"/>
        <v>30040</v>
      </c>
      <c r="S24" s="33">
        <f t="shared" si="13"/>
        <v>31050</v>
      </c>
      <c r="T24" s="33">
        <f t="shared" si="14"/>
        <v>32060</v>
      </c>
      <c r="U24" s="33">
        <f t="shared" si="15"/>
        <v>33070</v>
      </c>
      <c r="V24" s="33">
        <f t="shared" si="16"/>
        <v>34080</v>
      </c>
      <c r="W24" s="33">
        <f t="shared" si="17"/>
        <v>35090</v>
      </c>
      <c r="X24" s="33">
        <f t="shared" si="18"/>
        <v>36100</v>
      </c>
      <c r="Y24" s="33">
        <f t="shared" si="19"/>
        <v>37110</v>
      </c>
      <c r="Z24" s="33">
        <f t="shared" si="20"/>
        <v>38120</v>
      </c>
      <c r="AA24" s="33">
        <f t="shared" si="21"/>
        <v>39130</v>
      </c>
      <c r="AB24" s="33">
        <f t="shared" si="22"/>
        <v>40140</v>
      </c>
      <c r="AC24" s="33">
        <f t="shared" si="23"/>
        <v>41150</v>
      </c>
      <c r="AD24" s="33">
        <f t="shared" si="24"/>
        <v>42160</v>
      </c>
      <c r="AE24" s="30">
        <f t="shared" si="25"/>
        <v>43170</v>
      </c>
      <c r="AF24" s="30">
        <f t="shared" si="26"/>
        <v>44180</v>
      </c>
      <c r="AG24" s="30">
        <f t="shared" si="27"/>
        <v>45190</v>
      </c>
      <c r="AH24" s="30">
        <f t="shared" si="28"/>
        <v>46200</v>
      </c>
      <c r="AI24" s="30">
        <f t="shared" si="29"/>
        <v>47210</v>
      </c>
      <c r="AJ24" s="30">
        <f t="shared" si="30"/>
        <v>48220</v>
      </c>
      <c r="AK24" s="30">
        <f t="shared" si="31"/>
        <v>49230</v>
      </c>
    </row>
    <row r="25" spans="2:37" ht="15" hidden="1" customHeight="1" x14ac:dyDescent="0.25">
      <c r="B25" s="5" t="s">
        <v>24</v>
      </c>
      <c r="C25" s="6">
        <v>2022</v>
      </c>
      <c r="D25" s="7">
        <v>16310</v>
      </c>
      <c r="E25" s="7">
        <v>910</v>
      </c>
      <c r="F25" s="7">
        <v>43610</v>
      </c>
      <c r="G25" s="31">
        <f t="shared" si="1"/>
        <v>16310</v>
      </c>
      <c r="H25" s="34">
        <f t="shared" si="2"/>
        <v>17220</v>
      </c>
      <c r="I25" s="34">
        <f t="shared" si="3"/>
        <v>18130</v>
      </c>
      <c r="J25" s="34">
        <f t="shared" si="4"/>
        <v>19040</v>
      </c>
      <c r="K25" s="34">
        <f t="shared" si="5"/>
        <v>19950</v>
      </c>
      <c r="L25" s="34">
        <f t="shared" si="6"/>
        <v>20860</v>
      </c>
      <c r="M25" s="34">
        <f t="shared" si="7"/>
        <v>21770</v>
      </c>
      <c r="N25" s="34">
        <f t="shared" si="8"/>
        <v>22680</v>
      </c>
      <c r="O25" s="34">
        <f t="shared" si="9"/>
        <v>23590</v>
      </c>
      <c r="P25" s="34">
        <f t="shared" si="10"/>
        <v>24500</v>
      </c>
      <c r="Q25" s="33">
        <f t="shared" si="11"/>
        <v>25410</v>
      </c>
      <c r="R25" s="33">
        <f t="shared" si="12"/>
        <v>26320</v>
      </c>
      <c r="S25" s="33">
        <f t="shared" si="13"/>
        <v>27230</v>
      </c>
      <c r="T25" s="33">
        <f t="shared" si="14"/>
        <v>28140</v>
      </c>
      <c r="U25" s="33">
        <f t="shared" si="15"/>
        <v>29050</v>
      </c>
      <c r="V25" s="33">
        <f t="shared" si="16"/>
        <v>29960</v>
      </c>
      <c r="W25" s="33">
        <f t="shared" si="17"/>
        <v>30870</v>
      </c>
      <c r="X25" s="33">
        <f t="shared" si="18"/>
        <v>31780</v>
      </c>
      <c r="Y25" s="33">
        <f t="shared" si="19"/>
        <v>32690</v>
      </c>
      <c r="Z25" s="33">
        <f t="shared" si="20"/>
        <v>33600</v>
      </c>
      <c r="AA25" s="33">
        <f t="shared" si="21"/>
        <v>34510</v>
      </c>
      <c r="AB25" s="33">
        <f t="shared" si="22"/>
        <v>35420</v>
      </c>
      <c r="AC25" s="33">
        <f t="shared" si="23"/>
        <v>36330</v>
      </c>
      <c r="AD25" s="33">
        <f t="shared" si="24"/>
        <v>37240</v>
      </c>
      <c r="AE25" s="30">
        <f t="shared" si="25"/>
        <v>38150</v>
      </c>
      <c r="AF25" s="30">
        <f t="shared" si="26"/>
        <v>39060</v>
      </c>
      <c r="AG25" s="30">
        <f t="shared" si="27"/>
        <v>39970</v>
      </c>
      <c r="AH25" s="30">
        <f t="shared" si="28"/>
        <v>40880</v>
      </c>
      <c r="AI25" s="30">
        <f t="shared" si="29"/>
        <v>41790</v>
      </c>
      <c r="AJ25" s="30">
        <f t="shared" si="30"/>
        <v>42700</v>
      </c>
      <c r="AK25" s="30">
        <f t="shared" si="31"/>
        <v>43610</v>
      </c>
    </row>
    <row r="26" spans="2:37" ht="15" hidden="1" customHeight="1" x14ac:dyDescent="0.25">
      <c r="B26" s="8"/>
      <c r="C26" s="11">
        <v>2026</v>
      </c>
      <c r="D26" s="10">
        <v>19590</v>
      </c>
      <c r="E26" s="10">
        <v>1100</v>
      </c>
      <c r="F26" s="10">
        <v>52590</v>
      </c>
      <c r="G26" s="31">
        <f t="shared" si="1"/>
        <v>19590</v>
      </c>
      <c r="H26" s="34">
        <f t="shared" si="2"/>
        <v>20690</v>
      </c>
      <c r="I26" s="34">
        <f t="shared" si="3"/>
        <v>21790</v>
      </c>
      <c r="J26" s="34">
        <f t="shared" si="4"/>
        <v>22890</v>
      </c>
      <c r="K26" s="34">
        <f t="shared" si="5"/>
        <v>23990</v>
      </c>
      <c r="L26" s="34">
        <f t="shared" si="6"/>
        <v>25090</v>
      </c>
      <c r="M26" s="34">
        <f t="shared" si="7"/>
        <v>26190</v>
      </c>
      <c r="N26" s="34">
        <f t="shared" si="8"/>
        <v>27290</v>
      </c>
      <c r="O26" s="34">
        <f t="shared" si="9"/>
        <v>28390</v>
      </c>
      <c r="P26" s="34">
        <f t="shared" si="10"/>
        <v>29490</v>
      </c>
      <c r="Q26" s="33">
        <f t="shared" si="11"/>
        <v>30590</v>
      </c>
      <c r="R26" s="33">
        <f t="shared" si="12"/>
        <v>31690</v>
      </c>
      <c r="S26" s="33">
        <f t="shared" si="13"/>
        <v>32790</v>
      </c>
      <c r="T26" s="33">
        <f t="shared" si="14"/>
        <v>33890</v>
      </c>
      <c r="U26" s="33">
        <f t="shared" si="15"/>
        <v>34990</v>
      </c>
      <c r="V26" s="33">
        <f t="shared" si="16"/>
        <v>36090</v>
      </c>
      <c r="W26" s="33">
        <f t="shared" si="17"/>
        <v>37190</v>
      </c>
      <c r="X26" s="33">
        <f t="shared" si="18"/>
        <v>38290</v>
      </c>
      <c r="Y26" s="33">
        <f t="shared" si="19"/>
        <v>39390</v>
      </c>
      <c r="Z26" s="33">
        <f t="shared" si="20"/>
        <v>40490</v>
      </c>
      <c r="AA26" s="33">
        <f t="shared" si="21"/>
        <v>41590</v>
      </c>
      <c r="AB26" s="33">
        <f t="shared" si="22"/>
        <v>42690</v>
      </c>
      <c r="AC26" s="33">
        <f t="shared" si="23"/>
        <v>43790</v>
      </c>
      <c r="AD26" s="33">
        <f t="shared" si="24"/>
        <v>44890</v>
      </c>
      <c r="AE26" s="30">
        <f t="shared" si="25"/>
        <v>45990</v>
      </c>
      <c r="AF26" s="30">
        <f t="shared" si="26"/>
        <v>47090</v>
      </c>
      <c r="AG26" s="30">
        <f t="shared" si="27"/>
        <v>48190</v>
      </c>
      <c r="AH26" s="30">
        <f t="shared" si="28"/>
        <v>49290</v>
      </c>
      <c r="AI26" s="30">
        <f t="shared" si="29"/>
        <v>50390</v>
      </c>
      <c r="AJ26" s="30">
        <f t="shared" si="30"/>
        <v>51490</v>
      </c>
      <c r="AK26" s="30">
        <f t="shared" si="31"/>
        <v>52590</v>
      </c>
    </row>
    <row r="27" spans="2:37" ht="15" hidden="1" customHeight="1" x14ac:dyDescent="0.25">
      <c r="B27" s="5" t="s">
        <v>25</v>
      </c>
      <c r="C27" s="6">
        <v>2022</v>
      </c>
      <c r="D27" s="7">
        <v>16890</v>
      </c>
      <c r="E27" s="7">
        <v>1000</v>
      </c>
      <c r="F27" s="7">
        <v>46890</v>
      </c>
      <c r="G27" s="31">
        <f t="shared" si="1"/>
        <v>16890</v>
      </c>
      <c r="H27" s="34">
        <f t="shared" si="2"/>
        <v>17890</v>
      </c>
      <c r="I27" s="34">
        <f t="shared" si="3"/>
        <v>18890</v>
      </c>
      <c r="J27" s="34">
        <f t="shared" si="4"/>
        <v>19890</v>
      </c>
      <c r="K27" s="34">
        <f t="shared" si="5"/>
        <v>20890</v>
      </c>
      <c r="L27" s="34">
        <f t="shared" si="6"/>
        <v>21890</v>
      </c>
      <c r="M27" s="34">
        <f t="shared" si="7"/>
        <v>22890</v>
      </c>
      <c r="N27" s="34">
        <f t="shared" si="8"/>
        <v>23890</v>
      </c>
      <c r="O27" s="34">
        <f t="shared" si="9"/>
        <v>24890</v>
      </c>
      <c r="P27" s="34">
        <f t="shared" si="10"/>
        <v>25890</v>
      </c>
      <c r="Q27" s="33">
        <f t="shared" si="11"/>
        <v>26890</v>
      </c>
      <c r="R27" s="33">
        <f t="shared" si="12"/>
        <v>27890</v>
      </c>
      <c r="S27" s="33">
        <f t="shared" si="13"/>
        <v>28890</v>
      </c>
      <c r="T27" s="33">
        <f t="shared" si="14"/>
        <v>29890</v>
      </c>
      <c r="U27" s="33">
        <f t="shared" si="15"/>
        <v>30890</v>
      </c>
      <c r="V27" s="33">
        <f t="shared" si="16"/>
        <v>31890</v>
      </c>
      <c r="W27" s="33">
        <f t="shared" si="17"/>
        <v>32890</v>
      </c>
      <c r="X27" s="33">
        <f t="shared" si="18"/>
        <v>33890</v>
      </c>
      <c r="Y27" s="33">
        <f t="shared" si="19"/>
        <v>34890</v>
      </c>
      <c r="Z27" s="33">
        <f t="shared" si="20"/>
        <v>35890</v>
      </c>
      <c r="AA27" s="33">
        <f t="shared" si="21"/>
        <v>36890</v>
      </c>
      <c r="AB27" s="33">
        <f t="shared" si="22"/>
        <v>37890</v>
      </c>
      <c r="AC27" s="33">
        <f t="shared" si="23"/>
        <v>38890</v>
      </c>
      <c r="AD27" s="33">
        <f t="shared" si="24"/>
        <v>39890</v>
      </c>
      <c r="AE27" s="30">
        <f t="shared" si="25"/>
        <v>40890</v>
      </c>
      <c r="AF27" s="30">
        <f t="shared" si="26"/>
        <v>41890</v>
      </c>
      <c r="AG27" s="30">
        <f t="shared" si="27"/>
        <v>42890</v>
      </c>
      <c r="AH27" s="30">
        <f t="shared" si="28"/>
        <v>43890</v>
      </c>
      <c r="AI27" s="30">
        <f t="shared" si="29"/>
        <v>44890</v>
      </c>
      <c r="AJ27" s="30">
        <f t="shared" si="30"/>
        <v>45890</v>
      </c>
      <c r="AK27" s="30">
        <f t="shared" si="31"/>
        <v>46890</v>
      </c>
    </row>
    <row r="28" spans="2:37" ht="15" hidden="1" customHeight="1" x14ac:dyDescent="0.25">
      <c r="B28" s="8"/>
      <c r="C28" s="11">
        <v>2026</v>
      </c>
      <c r="D28" s="10">
        <v>20290</v>
      </c>
      <c r="E28" s="10">
        <v>1210</v>
      </c>
      <c r="F28" s="10">
        <v>56590</v>
      </c>
      <c r="G28" s="31">
        <f t="shared" si="1"/>
        <v>20290</v>
      </c>
      <c r="H28" s="34">
        <f t="shared" si="2"/>
        <v>21500</v>
      </c>
      <c r="I28" s="34">
        <f t="shared" si="3"/>
        <v>22710</v>
      </c>
      <c r="J28" s="34">
        <f t="shared" si="4"/>
        <v>23920</v>
      </c>
      <c r="K28" s="34">
        <f t="shared" si="5"/>
        <v>25130</v>
      </c>
      <c r="L28" s="34">
        <f t="shared" si="6"/>
        <v>26340</v>
      </c>
      <c r="M28" s="34">
        <f t="shared" si="7"/>
        <v>27550</v>
      </c>
      <c r="N28" s="34">
        <f t="shared" si="8"/>
        <v>28760</v>
      </c>
      <c r="O28" s="34">
        <f t="shared" si="9"/>
        <v>29970</v>
      </c>
      <c r="P28" s="34">
        <f t="shared" si="10"/>
        <v>31180</v>
      </c>
      <c r="Q28" s="33">
        <f t="shared" si="11"/>
        <v>32390</v>
      </c>
      <c r="R28" s="33">
        <f t="shared" si="12"/>
        <v>33600</v>
      </c>
      <c r="S28" s="33">
        <f t="shared" si="13"/>
        <v>34810</v>
      </c>
      <c r="T28" s="33">
        <f t="shared" si="14"/>
        <v>36020</v>
      </c>
      <c r="U28" s="33">
        <f t="shared" si="15"/>
        <v>37230</v>
      </c>
      <c r="V28" s="33">
        <f t="shared" si="16"/>
        <v>38440</v>
      </c>
      <c r="W28" s="33">
        <f t="shared" si="17"/>
        <v>39650</v>
      </c>
      <c r="X28" s="33">
        <f t="shared" si="18"/>
        <v>40860</v>
      </c>
      <c r="Y28" s="33">
        <f t="shared" si="19"/>
        <v>42070</v>
      </c>
      <c r="Z28" s="33">
        <f t="shared" si="20"/>
        <v>43280</v>
      </c>
      <c r="AA28" s="33">
        <f t="shared" si="21"/>
        <v>44490</v>
      </c>
      <c r="AB28" s="33">
        <f t="shared" si="22"/>
        <v>45700</v>
      </c>
      <c r="AC28" s="33">
        <f t="shared" si="23"/>
        <v>46910</v>
      </c>
      <c r="AD28" s="33">
        <f t="shared" si="24"/>
        <v>48120</v>
      </c>
      <c r="AE28" s="30">
        <f t="shared" si="25"/>
        <v>49330</v>
      </c>
      <c r="AF28" s="30">
        <f t="shared" si="26"/>
        <v>50540</v>
      </c>
      <c r="AG28" s="30">
        <f t="shared" si="27"/>
        <v>51750</v>
      </c>
      <c r="AH28" s="30">
        <f t="shared" si="28"/>
        <v>52960</v>
      </c>
      <c r="AI28" s="30">
        <f t="shared" si="29"/>
        <v>54170</v>
      </c>
      <c r="AJ28" s="30">
        <f t="shared" si="30"/>
        <v>55380</v>
      </c>
      <c r="AK28" s="30">
        <f t="shared" si="31"/>
        <v>56590</v>
      </c>
    </row>
    <row r="29" spans="2:37" ht="15" hidden="1" customHeight="1" x14ac:dyDescent="0.25">
      <c r="B29" s="5" t="s">
        <v>26</v>
      </c>
      <c r="C29" s="6">
        <v>2022</v>
      </c>
      <c r="D29" s="7">
        <v>17470</v>
      </c>
      <c r="E29" s="7">
        <v>1090</v>
      </c>
      <c r="F29" s="7">
        <v>50170</v>
      </c>
      <c r="G29" s="31">
        <f t="shared" si="1"/>
        <v>17470</v>
      </c>
      <c r="H29" s="34">
        <f t="shared" si="2"/>
        <v>18560</v>
      </c>
      <c r="I29" s="34">
        <f t="shared" si="3"/>
        <v>19650</v>
      </c>
      <c r="J29" s="34">
        <f t="shared" si="4"/>
        <v>20740</v>
      </c>
      <c r="K29" s="34">
        <f t="shared" si="5"/>
        <v>21830</v>
      </c>
      <c r="L29" s="34">
        <f t="shared" si="6"/>
        <v>22920</v>
      </c>
      <c r="M29" s="34">
        <f t="shared" si="7"/>
        <v>24010</v>
      </c>
      <c r="N29" s="34">
        <f t="shared" si="8"/>
        <v>25100</v>
      </c>
      <c r="O29" s="34">
        <f t="shared" si="9"/>
        <v>26190</v>
      </c>
      <c r="P29" s="34">
        <f t="shared" si="10"/>
        <v>27280</v>
      </c>
      <c r="Q29" s="33">
        <f t="shared" si="11"/>
        <v>28370</v>
      </c>
      <c r="R29" s="33">
        <f t="shared" si="12"/>
        <v>29460</v>
      </c>
      <c r="S29" s="33">
        <f t="shared" si="13"/>
        <v>30550</v>
      </c>
      <c r="T29" s="33">
        <f t="shared" si="14"/>
        <v>31640</v>
      </c>
      <c r="U29" s="33">
        <f t="shared" si="15"/>
        <v>32730</v>
      </c>
      <c r="V29" s="33">
        <f t="shared" si="16"/>
        <v>33820</v>
      </c>
      <c r="W29" s="33">
        <f t="shared" si="17"/>
        <v>34910</v>
      </c>
      <c r="X29" s="33">
        <f t="shared" si="18"/>
        <v>36000</v>
      </c>
      <c r="Y29" s="33">
        <f t="shared" si="19"/>
        <v>37090</v>
      </c>
      <c r="Z29" s="33">
        <f t="shared" si="20"/>
        <v>38180</v>
      </c>
      <c r="AA29" s="33">
        <f t="shared" si="21"/>
        <v>39270</v>
      </c>
      <c r="AB29" s="33">
        <f t="shared" si="22"/>
        <v>40360</v>
      </c>
      <c r="AC29" s="33">
        <f t="shared" si="23"/>
        <v>41450</v>
      </c>
      <c r="AD29" s="33">
        <f t="shared" si="24"/>
        <v>42540</v>
      </c>
      <c r="AE29" s="30">
        <f t="shared" si="25"/>
        <v>43630</v>
      </c>
      <c r="AF29" s="30">
        <f t="shared" si="26"/>
        <v>44720</v>
      </c>
      <c r="AG29" s="30">
        <f t="shared" si="27"/>
        <v>45810</v>
      </c>
      <c r="AH29" s="30">
        <f t="shared" si="28"/>
        <v>46900</v>
      </c>
      <c r="AI29" s="30">
        <f t="shared" si="29"/>
        <v>47990</v>
      </c>
      <c r="AJ29" s="30">
        <f t="shared" si="30"/>
        <v>49080</v>
      </c>
      <c r="AK29" s="30">
        <f t="shared" si="31"/>
        <v>50170</v>
      </c>
    </row>
    <row r="30" spans="2:37" ht="15" hidden="1" customHeight="1" x14ac:dyDescent="0.25">
      <c r="B30" s="8"/>
      <c r="C30" s="11">
        <v>2026</v>
      </c>
      <c r="D30" s="10">
        <v>20990</v>
      </c>
      <c r="E30" s="10">
        <v>1310</v>
      </c>
      <c r="F30" s="10">
        <v>60290</v>
      </c>
      <c r="G30" s="31">
        <f t="shared" si="1"/>
        <v>20990</v>
      </c>
      <c r="H30" s="34">
        <f t="shared" si="2"/>
        <v>22300</v>
      </c>
      <c r="I30" s="34">
        <f t="shared" si="3"/>
        <v>23610</v>
      </c>
      <c r="J30" s="34">
        <f t="shared" si="4"/>
        <v>24920</v>
      </c>
      <c r="K30" s="34">
        <f t="shared" si="5"/>
        <v>26230</v>
      </c>
      <c r="L30" s="34">
        <f t="shared" si="6"/>
        <v>27540</v>
      </c>
      <c r="M30" s="34">
        <f t="shared" si="7"/>
        <v>28850</v>
      </c>
      <c r="N30" s="34">
        <f t="shared" si="8"/>
        <v>30160</v>
      </c>
      <c r="O30" s="34">
        <f t="shared" si="9"/>
        <v>31470</v>
      </c>
      <c r="P30" s="34">
        <f t="shared" si="10"/>
        <v>32780</v>
      </c>
      <c r="Q30" s="33">
        <f t="shared" si="11"/>
        <v>34090</v>
      </c>
      <c r="R30" s="33">
        <f t="shared" si="12"/>
        <v>35400</v>
      </c>
      <c r="S30" s="33">
        <f t="shared" si="13"/>
        <v>36710</v>
      </c>
      <c r="T30" s="33">
        <f t="shared" si="14"/>
        <v>38020</v>
      </c>
      <c r="U30" s="33">
        <f t="shared" si="15"/>
        <v>39330</v>
      </c>
      <c r="V30" s="33">
        <f t="shared" si="16"/>
        <v>40640</v>
      </c>
      <c r="W30" s="33">
        <f t="shared" si="17"/>
        <v>41950</v>
      </c>
      <c r="X30" s="33">
        <f t="shared" si="18"/>
        <v>43260</v>
      </c>
      <c r="Y30" s="33">
        <f t="shared" si="19"/>
        <v>44570</v>
      </c>
      <c r="Z30" s="33">
        <f t="shared" si="20"/>
        <v>45880</v>
      </c>
      <c r="AA30" s="33">
        <f t="shared" si="21"/>
        <v>47190</v>
      </c>
      <c r="AB30" s="33">
        <f t="shared" si="22"/>
        <v>48500</v>
      </c>
      <c r="AC30" s="33">
        <f t="shared" si="23"/>
        <v>49810</v>
      </c>
      <c r="AD30" s="33">
        <f t="shared" si="24"/>
        <v>51120</v>
      </c>
      <c r="AE30" s="30">
        <f t="shared" si="25"/>
        <v>52430</v>
      </c>
      <c r="AF30" s="30">
        <f t="shared" si="26"/>
        <v>53740</v>
      </c>
      <c r="AG30" s="30">
        <f t="shared" si="27"/>
        <v>55050</v>
      </c>
      <c r="AH30" s="30">
        <f t="shared" si="28"/>
        <v>56360</v>
      </c>
      <c r="AI30" s="30">
        <f t="shared" si="29"/>
        <v>57670</v>
      </c>
      <c r="AJ30" s="30">
        <f t="shared" si="30"/>
        <v>58980</v>
      </c>
      <c r="AK30" s="30">
        <f t="shared" si="31"/>
        <v>60290</v>
      </c>
    </row>
    <row r="31" spans="2:37" ht="15" hidden="1" customHeight="1" x14ac:dyDescent="0.25">
      <c r="B31" s="5" t="s">
        <v>27</v>
      </c>
      <c r="C31" s="6">
        <v>2022</v>
      </c>
      <c r="D31" s="7">
        <v>18050</v>
      </c>
      <c r="E31" s="7">
        <v>1190</v>
      </c>
      <c r="F31" s="7">
        <v>53750</v>
      </c>
      <c r="G31" s="31">
        <f t="shared" si="1"/>
        <v>18050</v>
      </c>
      <c r="H31" s="34">
        <f t="shared" si="2"/>
        <v>19240</v>
      </c>
      <c r="I31" s="34">
        <f t="shared" si="3"/>
        <v>20430</v>
      </c>
      <c r="J31" s="34">
        <f t="shared" si="4"/>
        <v>21620</v>
      </c>
      <c r="K31" s="34">
        <f t="shared" si="5"/>
        <v>22810</v>
      </c>
      <c r="L31" s="34">
        <f t="shared" si="6"/>
        <v>24000</v>
      </c>
      <c r="M31" s="34">
        <f t="shared" si="7"/>
        <v>25190</v>
      </c>
      <c r="N31" s="34">
        <f t="shared" si="8"/>
        <v>26380</v>
      </c>
      <c r="O31" s="34">
        <f t="shared" si="9"/>
        <v>27570</v>
      </c>
      <c r="P31" s="34">
        <f t="shared" si="10"/>
        <v>28760</v>
      </c>
      <c r="Q31" s="33">
        <f t="shared" si="11"/>
        <v>29950</v>
      </c>
      <c r="R31" s="33">
        <f t="shared" si="12"/>
        <v>31140</v>
      </c>
      <c r="S31" s="33">
        <f t="shared" si="13"/>
        <v>32330</v>
      </c>
      <c r="T31" s="33">
        <f t="shared" si="14"/>
        <v>33520</v>
      </c>
      <c r="U31" s="33">
        <f t="shared" si="15"/>
        <v>34710</v>
      </c>
      <c r="V31" s="33">
        <f t="shared" si="16"/>
        <v>35900</v>
      </c>
      <c r="W31" s="33">
        <f t="shared" si="17"/>
        <v>37090</v>
      </c>
      <c r="X31" s="33">
        <f t="shared" si="18"/>
        <v>38280</v>
      </c>
      <c r="Y31" s="33">
        <f t="shared" si="19"/>
        <v>39470</v>
      </c>
      <c r="Z31" s="33">
        <f t="shared" si="20"/>
        <v>40660</v>
      </c>
      <c r="AA31" s="33">
        <f t="shared" si="21"/>
        <v>41850</v>
      </c>
      <c r="AB31" s="33">
        <f t="shared" si="22"/>
        <v>43040</v>
      </c>
      <c r="AC31" s="33">
        <f t="shared" si="23"/>
        <v>44230</v>
      </c>
      <c r="AD31" s="33">
        <f t="shared" si="24"/>
        <v>45420</v>
      </c>
      <c r="AE31" s="30">
        <f t="shared" si="25"/>
        <v>46610</v>
      </c>
      <c r="AF31" s="30">
        <f t="shared" si="26"/>
        <v>47800</v>
      </c>
      <c r="AG31" s="30">
        <f t="shared" si="27"/>
        <v>48990</v>
      </c>
      <c r="AH31" s="30">
        <f t="shared" si="28"/>
        <v>50180</v>
      </c>
      <c r="AI31" s="30">
        <f t="shared" si="29"/>
        <v>51370</v>
      </c>
      <c r="AJ31" s="30">
        <f t="shared" si="30"/>
        <v>52560</v>
      </c>
      <c r="AK31" s="30">
        <f t="shared" si="31"/>
        <v>53750</v>
      </c>
    </row>
    <row r="32" spans="2:37" ht="15" hidden="1" customHeight="1" x14ac:dyDescent="0.25">
      <c r="B32" s="8"/>
      <c r="C32" s="11">
        <v>2026</v>
      </c>
      <c r="D32" s="10">
        <v>21680</v>
      </c>
      <c r="E32" s="10">
        <v>1430</v>
      </c>
      <c r="F32" s="10">
        <v>64580</v>
      </c>
      <c r="G32" s="31">
        <f t="shared" si="1"/>
        <v>21680</v>
      </c>
      <c r="H32" s="34">
        <f t="shared" si="2"/>
        <v>23110</v>
      </c>
      <c r="I32" s="34">
        <f t="shared" si="3"/>
        <v>24540</v>
      </c>
      <c r="J32" s="34">
        <f t="shared" si="4"/>
        <v>25970</v>
      </c>
      <c r="K32" s="34">
        <f t="shared" si="5"/>
        <v>27400</v>
      </c>
      <c r="L32" s="34">
        <f t="shared" si="6"/>
        <v>28830</v>
      </c>
      <c r="M32" s="34">
        <f t="shared" si="7"/>
        <v>30260</v>
      </c>
      <c r="N32" s="34">
        <f t="shared" si="8"/>
        <v>31690</v>
      </c>
      <c r="O32" s="34">
        <f t="shared" si="9"/>
        <v>33120</v>
      </c>
      <c r="P32" s="34">
        <f t="shared" si="10"/>
        <v>34550</v>
      </c>
      <c r="Q32" s="33">
        <f t="shared" si="11"/>
        <v>35980</v>
      </c>
      <c r="R32" s="33">
        <f t="shared" si="12"/>
        <v>37410</v>
      </c>
      <c r="S32" s="33">
        <f t="shared" si="13"/>
        <v>38840</v>
      </c>
      <c r="T32" s="33">
        <f t="shared" si="14"/>
        <v>40270</v>
      </c>
      <c r="U32" s="33">
        <f t="shared" si="15"/>
        <v>41700</v>
      </c>
      <c r="V32" s="33">
        <f t="shared" si="16"/>
        <v>43130</v>
      </c>
      <c r="W32" s="33">
        <f t="shared" si="17"/>
        <v>44560</v>
      </c>
      <c r="X32" s="33">
        <f t="shared" si="18"/>
        <v>45990</v>
      </c>
      <c r="Y32" s="33">
        <f t="shared" si="19"/>
        <v>47420</v>
      </c>
      <c r="Z32" s="33">
        <f t="shared" si="20"/>
        <v>48850</v>
      </c>
      <c r="AA32" s="33">
        <f t="shared" si="21"/>
        <v>50280</v>
      </c>
      <c r="AB32" s="33">
        <f t="shared" si="22"/>
        <v>51710</v>
      </c>
      <c r="AC32" s="33">
        <f t="shared" si="23"/>
        <v>53140</v>
      </c>
      <c r="AD32" s="33">
        <f t="shared" si="24"/>
        <v>54570</v>
      </c>
      <c r="AE32" s="30">
        <f t="shared" si="25"/>
        <v>56000</v>
      </c>
      <c r="AF32" s="30">
        <f t="shared" si="26"/>
        <v>57430</v>
      </c>
      <c r="AG32" s="30">
        <f t="shared" si="27"/>
        <v>58860</v>
      </c>
      <c r="AH32" s="30">
        <f t="shared" si="28"/>
        <v>60290</v>
      </c>
      <c r="AI32" s="30">
        <f t="shared" si="29"/>
        <v>61720</v>
      </c>
      <c r="AJ32" s="30">
        <f t="shared" si="30"/>
        <v>63150</v>
      </c>
      <c r="AK32" s="30">
        <f t="shared" si="31"/>
        <v>64580</v>
      </c>
    </row>
    <row r="33" spans="2:37" ht="15" hidden="1" customHeight="1" x14ac:dyDescent="0.25">
      <c r="B33" s="5" t="s">
        <v>28</v>
      </c>
      <c r="C33" s="6">
        <v>2022</v>
      </c>
      <c r="D33" s="7">
        <v>18650</v>
      </c>
      <c r="E33" s="7">
        <v>1310</v>
      </c>
      <c r="F33" s="7">
        <v>57950</v>
      </c>
      <c r="G33" s="31">
        <f t="shared" si="1"/>
        <v>18650</v>
      </c>
      <c r="H33" s="34">
        <f t="shared" si="2"/>
        <v>19960</v>
      </c>
      <c r="I33" s="34">
        <f t="shared" si="3"/>
        <v>21270</v>
      </c>
      <c r="J33" s="34">
        <f t="shared" si="4"/>
        <v>22580</v>
      </c>
      <c r="K33" s="34">
        <f t="shared" si="5"/>
        <v>23890</v>
      </c>
      <c r="L33" s="34">
        <f t="shared" si="6"/>
        <v>25200</v>
      </c>
      <c r="M33" s="34">
        <f t="shared" si="7"/>
        <v>26510</v>
      </c>
      <c r="N33" s="34">
        <f t="shared" si="8"/>
        <v>27820</v>
      </c>
      <c r="O33" s="34">
        <f t="shared" si="9"/>
        <v>29130</v>
      </c>
      <c r="P33" s="34">
        <f t="shared" si="10"/>
        <v>30440</v>
      </c>
      <c r="Q33" s="33">
        <f t="shared" si="11"/>
        <v>31750</v>
      </c>
      <c r="R33" s="33">
        <f t="shared" si="12"/>
        <v>33060</v>
      </c>
      <c r="S33" s="33">
        <f t="shared" si="13"/>
        <v>34370</v>
      </c>
      <c r="T33" s="33">
        <f t="shared" si="14"/>
        <v>35680</v>
      </c>
      <c r="U33" s="33">
        <f t="shared" si="15"/>
        <v>36990</v>
      </c>
      <c r="V33" s="33">
        <f t="shared" si="16"/>
        <v>38300</v>
      </c>
      <c r="W33" s="33">
        <f t="shared" si="17"/>
        <v>39610</v>
      </c>
      <c r="X33" s="33">
        <f t="shared" si="18"/>
        <v>40920</v>
      </c>
      <c r="Y33" s="33">
        <f t="shared" si="19"/>
        <v>42230</v>
      </c>
      <c r="Z33" s="33">
        <f t="shared" si="20"/>
        <v>43540</v>
      </c>
      <c r="AA33" s="33">
        <f t="shared" si="21"/>
        <v>44850</v>
      </c>
      <c r="AB33" s="33">
        <f t="shared" si="22"/>
        <v>46160</v>
      </c>
      <c r="AC33" s="33">
        <f t="shared" si="23"/>
        <v>47470</v>
      </c>
      <c r="AD33" s="33">
        <f t="shared" si="24"/>
        <v>48780</v>
      </c>
      <c r="AE33" s="30">
        <f t="shared" si="25"/>
        <v>50090</v>
      </c>
      <c r="AF33" s="30">
        <f t="shared" si="26"/>
        <v>51400</v>
      </c>
      <c r="AG33" s="30">
        <f t="shared" si="27"/>
        <v>52710</v>
      </c>
      <c r="AH33" s="30">
        <f t="shared" si="28"/>
        <v>54020</v>
      </c>
      <c r="AI33" s="30">
        <f t="shared" si="29"/>
        <v>55330</v>
      </c>
      <c r="AJ33" s="30">
        <f t="shared" si="30"/>
        <v>56640</v>
      </c>
      <c r="AK33" s="30">
        <f t="shared" si="31"/>
        <v>57950</v>
      </c>
    </row>
    <row r="34" spans="2:37" ht="15" hidden="1" customHeight="1" x14ac:dyDescent="0.25">
      <c r="B34" s="8"/>
      <c r="C34" s="11">
        <v>2026</v>
      </c>
      <c r="D34" s="10">
        <v>22410</v>
      </c>
      <c r="E34" s="10">
        <v>1580</v>
      </c>
      <c r="F34" s="10">
        <v>69810</v>
      </c>
      <c r="G34" s="31">
        <f t="shared" si="1"/>
        <v>22410</v>
      </c>
      <c r="H34" s="34">
        <f t="shared" si="2"/>
        <v>23990</v>
      </c>
      <c r="I34" s="34">
        <f t="shared" si="3"/>
        <v>25570</v>
      </c>
      <c r="J34" s="34">
        <f t="shared" si="4"/>
        <v>27150</v>
      </c>
      <c r="K34" s="34">
        <f t="shared" si="5"/>
        <v>28730</v>
      </c>
      <c r="L34" s="34">
        <f t="shared" si="6"/>
        <v>30310</v>
      </c>
      <c r="M34" s="34">
        <f t="shared" si="7"/>
        <v>31890</v>
      </c>
      <c r="N34" s="34">
        <f t="shared" si="8"/>
        <v>33470</v>
      </c>
      <c r="O34" s="34">
        <f t="shared" si="9"/>
        <v>35050</v>
      </c>
      <c r="P34" s="34">
        <f t="shared" si="10"/>
        <v>36630</v>
      </c>
      <c r="Q34" s="33">
        <f t="shared" si="11"/>
        <v>38210</v>
      </c>
      <c r="R34" s="33">
        <f t="shared" si="12"/>
        <v>39790</v>
      </c>
      <c r="S34" s="33">
        <f t="shared" si="13"/>
        <v>41370</v>
      </c>
      <c r="T34" s="33">
        <f t="shared" si="14"/>
        <v>42950</v>
      </c>
      <c r="U34" s="33">
        <f t="shared" si="15"/>
        <v>44530</v>
      </c>
      <c r="V34" s="33">
        <f t="shared" si="16"/>
        <v>46110</v>
      </c>
      <c r="W34" s="33">
        <f t="shared" si="17"/>
        <v>47690</v>
      </c>
      <c r="X34" s="33">
        <f t="shared" si="18"/>
        <v>49270</v>
      </c>
      <c r="Y34" s="33">
        <f t="shared" si="19"/>
        <v>50850</v>
      </c>
      <c r="Z34" s="33">
        <f t="shared" si="20"/>
        <v>52430</v>
      </c>
      <c r="AA34" s="33">
        <f t="shared" si="21"/>
        <v>54010</v>
      </c>
      <c r="AB34" s="33">
        <f t="shared" si="22"/>
        <v>55590</v>
      </c>
      <c r="AC34" s="33">
        <f t="shared" si="23"/>
        <v>57170</v>
      </c>
      <c r="AD34" s="33">
        <f t="shared" si="24"/>
        <v>58750</v>
      </c>
      <c r="AE34" s="30">
        <f t="shared" si="25"/>
        <v>60330</v>
      </c>
      <c r="AF34" s="30">
        <f t="shared" si="26"/>
        <v>61910</v>
      </c>
      <c r="AG34" s="30">
        <f t="shared" si="27"/>
        <v>63490</v>
      </c>
      <c r="AH34" s="30">
        <f t="shared" si="28"/>
        <v>65070</v>
      </c>
      <c r="AI34" s="30">
        <f t="shared" si="29"/>
        <v>66650</v>
      </c>
      <c r="AJ34" s="30">
        <f t="shared" si="30"/>
        <v>68230</v>
      </c>
      <c r="AK34" s="30">
        <f t="shared" si="31"/>
        <v>69810</v>
      </c>
    </row>
    <row r="35" spans="2:37" ht="15" hidden="1" customHeight="1" x14ac:dyDescent="0.25">
      <c r="B35" s="5" t="s">
        <v>29</v>
      </c>
      <c r="C35" s="6">
        <v>2022</v>
      </c>
      <c r="D35" s="7">
        <v>19770</v>
      </c>
      <c r="E35" s="7">
        <v>1430</v>
      </c>
      <c r="F35" s="7">
        <v>62670</v>
      </c>
      <c r="G35" s="31">
        <f t="shared" si="1"/>
        <v>19770</v>
      </c>
      <c r="H35" s="34">
        <f t="shared" si="2"/>
        <v>21200</v>
      </c>
      <c r="I35" s="34">
        <f t="shared" si="3"/>
        <v>22630</v>
      </c>
      <c r="J35" s="34">
        <f t="shared" si="4"/>
        <v>24060</v>
      </c>
      <c r="K35" s="34">
        <f t="shared" si="5"/>
        <v>25490</v>
      </c>
      <c r="L35" s="34">
        <f t="shared" si="6"/>
        <v>26920</v>
      </c>
      <c r="M35" s="34">
        <f t="shared" si="7"/>
        <v>28350</v>
      </c>
      <c r="N35" s="34">
        <f t="shared" si="8"/>
        <v>29780</v>
      </c>
      <c r="O35" s="34">
        <f t="shared" si="9"/>
        <v>31210</v>
      </c>
      <c r="P35" s="34">
        <f t="shared" si="10"/>
        <v>32640</v>
      </c>
      <c r="Q35" s="33">
        <f t="shared" si="11"/>
        <v>34070</v>
      </c>
      <c r="R35" s="33">
        <f t="shared" si="12"/>
        <v>35500</v>
      </c>
      <c r="S35" s="33">
        <f t="shared" si="13"/>
        <v>36930</v>
      </c>
      <c r="T35" s="33">
        <f t="shared" si="14"/>
        <v>38360</v>
      </c>
      <c r="U35" s="33">
        <f t="shared" si="15"/>
        <v>39790</v>
      </c>
      <c r="V35" s="33">
        <f t="shared" si="16"/>
        <v>41220</v>
      </c>
      <c r="W35" s="33">
        <f t="shared" si="17"/>
        <v>42650</v>
      </c>
      <c r="X35" s="33">
        <f t="shared" si="18"/>
        <v>44080</v>
      </c>
      <c r="Y35" s="33">
        <f t="shared" si="19"/>
        <v>45510</v>
      </c>
      <c r="Z35" s="33">
        <f t="shared" si="20"/>
        <v>46940</v>
      </c>
      <c r="AA35" s="33">
        <f t="shared" si="21"/>
        <v>48370</v>
      </c>
      <c r="AB35" s="33">
        <f t="shared" si="22"/>
        <v>49800</v>
      </c>
      <c r="AC35" s="33">
        <f t="shared" si="23"/>
        <v>51230</v>
      </c>
      <c r="AD35" s="33">
        <f t="shared" si="24"/>
        <v>52660</v>
      </c>
      <c r="AE35" s="30">
        <f t="shared" si="25"/>
        <v>54090</v>
      </c>
      <c r="AF35" s="30">
        <f t="shared" si="26"/>
        <v>55520</v>
      </c>
      <c r="AG35" s="30">
        <f t="shared" si="27"/>
        <v>56950</v>
      </c>
      <c r="AH35" s="30">
        <f t="shared" si="28"/>
        <v>58380</v>
      </c>
      <c r="AI35" s="30">
        <f t="shared" si="29"/>
        <v>59810</v>
      </c>
      <c r="AJ35" s="30">
        <f t="shared" si="30"/>
        <v>61240</v>
      </c>
      <c r="AK35" s="30">
        <f t="shared" si="31"/>
        <v>62670</v>
      </c>
    </row>
    <row r="36" spans="2:37" ht="15" hidden="1" customHeight="1" x14ac:dyDescent="0.25">
      <c r="B36" s="8"/>
      <c r="C36" s="11">
        <v>2026</v>
      </c>
      <c r="D36" s="10">
        <v>23750</v>
      </c>
      <c r="E36" s="10">
        <v>1720</v>
      </c>
      <c r="F36" s="10">
        <v>75350</v>
      </c>
      <c r="G36" s="31">
        <f t="shared" si="1"/>
        <v>23750</v>
      </c>
      <c r="H36" s="34">
        <f t="shared" si="2"/>
        <v>25470</v>
      </c>
      <c r="I36" s="34">
        <f t="shared" si="3"/>
        <v>27190</v>
      </c>
      <c r="J36" s="34">
        <f t="shared" si="4"/>
        <v>28910</v>
      </c>
      <c r="K36" s="34">
        <f t="shared" si="5"/>
        <v>30630</v>
      </c>
      <c r="L36" s="34">
        <f t="shared" si="6"/>
        <v>32350</v>
      </c>
      <c r="M36" s="34">
        <f t="shared" si="7"/>
        <v>34070</v>
      </c>
      <c r="N36" s="34">
        <f t="shared" si="8"/>
        <v>35790</v>
      </c>
      <c r="O36" s="34">
        <f t="shared" si="9"/>
        <v>37510</v>
      </c>
      <c r="P36" s="34">
        <f t="shared" si="10"/>
        <v>39230</v>
      </c>
      <c r="Q36" s="33">
        <f t="shared" si="11"/>
        <v>40950</v>
      </c>
      <c r="R36" s="33">
        <f t="shared" si="12"/>
        <v>42670</v>
      </c>
      <c r="S36" s="33">
        <f t="shared" si="13"/>
        <v>44390</v>
      </c>
      <c r="T36" s="33">
        <f t="shared" si="14"/>
        <v>46110</v>
      </c>
      <c r="U36" s="33">
        <f t="shared" si="15"/>
        <v>47830</v>
      </c>
      <c r="V36" s="33">
        <f t="shared" si="16"/>
        <v>49550</v>
      </c>
      <c r="W36" s="33">
        <f t="shared" si="17"/>
        <v>51270</v>
      </c>
      <c r="X36" s="33">
        <f t="shared" si="18"/>
        <v>52990</v>
      </c>
      <c r="Y36" s="33">
        <f t="shared" si="19"/>
        <v>54710</v>
      </c>
      <c r="Z36" s="33">
        <f t="shared" si="20"/>
        <v>56430</v>
      </c>
      <c r="AA36" s="33">
        <f t="shared" si="21"/>
        <v>58150</v>
      </c>
      <c r="AB36" s="33">
        <f t="shared" si="22"/>
        <v>59870</v>
      </c>
      <c r="AC36" s="33">
        <f t="shared" si="23"/>
        <v>61590</v>
      </c>
      <c r="AD36" s="33">
        <f t="shared" si="24"/>
        <v>63310</v>
      </c>
      <c r="AE36" s="30">
        <f t="shared" si="25"/>
        <v>65030</v>
      </c>
      <c r="AF36" s="30">
        <f t="shared" si="26"/>
        <v>66750</v>
      </c>
      <c r="AG36" s="30">
        <f t="shared" si="27"/>
        <v>68470</v>
      </c>
      <c r="AH36" s="30">
        <f t="shared" si="28"/>
        <v>70190</v>
      </c>
      <c r="AI36" s="30">
        <f t="shared" si="29"/>
        <v>71910</v>
      </c>
      <c r="AJ36" s="30">
        <f t="shared" si="30"/>
        <v>73630</v>
      </c>
      <c r="AK36" s="30">
        <f t="shared" si="31"/>
        <v>75350</v>
      </c>
    </row>
    <row r="37" spans="2:37" ht="15" hidden="1" customHeight="1" x14ac:dyDescent="0.25">
      <c r="B37" s="5" t="s">
        <v>30</v>
      </c>
      <c r="C37" s="6">
        <v>2022</v>
      </c>
      <c r="D37" s="7">
        <v>21160</v>
      </c>
      <c r="E37" s="7">
        <v>1560</v>
      </c>
      <c r="F37" s="7">
        <v>67960</v>
      </c>
      <c r="G37" s="31">
        <f t="shared" si="1"/>
        <v>21160</v>
      </c>
      <c r="H37" s="34">
        <f t="shared" si="2"/>
        <v>22720</v>
      </c>
      <c r="I37" s="34">
        <f t="shared" si="3"/>
        <v>24280</v>
      </c>
      <c r="J37" s="34">
        <f t="shared" si="4"/>
        <v>25840</v>
      </c>
      <c r="K37" s="34">
        <f t="shared" si="5"/>
        <v>27400</v>
      </c>
      <c r="L37" s="34">
        <f t="shared" si="6"/>
        <v>28960</v>
      </c>
      <c r="M37" s="34">
        <f t="shared" si="7"/>
        <v>30520</v>
      </c>
      <c r="N37" s="34">
        <f t="shared" si="8"/>
        <v>32080</v>
      </c>
      <c r="O37" s="34">
        <f t="shared" si="9"/>
        <v>33640</v>
      </c>
      <c r="P37" s="34">
        <f t="shared" si="10"/>
        <v>35200</v>
      </c>
      <c r="Q37" s="33">
        <f t="shared" si="11"/>
        <v>36760</v>
      </c>
      <c r="R37" s="33">
        <f t="shared" si="12"/>
        <v>38320</v>
      </c>
      <c r="S37" s="33">
        <f t="shared" si="13"/>
        <v>39880</v>
      </c>
      <c r="T37" s="33">
        <f t="shared" si="14"/>
        <v>41440</v>
      </c>
      <c r="U37" s="33">
        <f t="shared" si="15"/>
        <v>43000</v>
      </c>
      <c r="V37" s="33">
        <f t="shared" si="16"/>
        <v>44560</v>
      </c>
      <c r="W37" s="33">
        <f t="shared" si="17"/>
        <v>46120</v>
      </c>
      <c r="X37" s="33">
        <f t="shared" si="18"/>
        <v>47680</v>
      </c>
      <c r="Y37" s="33">
        <f t="shared" si="19"/>
        <v>49240</v>
      </c>
      <c r="Z37" s="33">
        <f t="shared" si="20"/>
        <v>50800</v>
      </c>
      <c r="AA37" s="33">
        <f t="shared" si="21"/>
        <v>52360</v>
      </c>
      <c r="AB37" s="33">
        <f t="shared" si="22"/>
        <v>53920</v>
      </c>
      <c r="AC37" s="33">
        <f t="shared" si="23"/>
        <v>55480</v>
      </c>
      <c r="AD37" s="33">
        <f t="shared" si="24"/>
        <v>57040</v>
      </c>
      <c r="AE37" s="30">
        <f t="shared" si="25"/>
        <v>58600</v>
      </c>
      <c r="AF37" s="30">
        <f t="shared" si="26"/>
        <v>60160</v>
      </c>
      <c r="AG37" s="30">
        <f t="shared" si="27"/>
        <v>61720</v>
      </c>
      <c r="AH37" s="30">
        <f t="shared" si="28"/>
        <v>63280</v>
      </c>
      <c r="AI37" s="30">
        <f t="shared" si="29"/>
        <v>64840</v>
      </c>
      <c r="AJ37" s="30">
        <f t="shared" si="30"/>
        <v>66400</v>
      </c>
      <c r="AK37" s="30">
        <f t="shared" si="31"/>
        <v>67960</v>
      </c>
    </row>
    <row r="38" spans="2:37" ht="15" hidden="1" customHeight="1" x14ac:dyDescent="0.25">
      <c r="B38" s="8"/>
      <c r="C38" s="11">
        <v>2026</v>
      </c>
      <c r="D38" s="10">
        <v>25420</v>
      </c>
      <c r="E38" s="10">
        <v>1880</v>
      </c>
      <c r="F38" s="10">
        <v>81820</v>
      </c>
      <c r="G38" s="31">
        <f t="shared" si="1"/>
        <v>25420</v>
      </c>
      <c r="H38" s="34">
        <f t="shared" si="2"/>
        <v>27300</v>
      </c>
      <c r="I38" s="34">
        <f t="shared" si="3"/>
        <v>29180</v>
      </c>
      <c r="J38" s="34">
        <f t="shared" si="4"/>
        <v>31060</v>
      </c>
      <c r="K38" s="34">
        <f t="shared" si="5"/>
        <v>32940</v>
      </c>
      <c r="L38" s="34">
        <f t="shared" si="6"/>
        <v>34820</v>
      </c>
      <c r="M38" s="34">
        <f t="shared" si="7"/>
        <v>36700</v>
      </c>
      <c r="N38" s="34">
        <f t="shared" si="8"/>
        <v>38580</v>
      </c>
      <c r="O38" s="34">
        <f t="shared" si="9"/>
        <v>40460</v>
      </c>
      <c r="P38" s="34">
        <f t="shared" si="10"/>
        <v>42340</v>
      </c>
      <c r="Q38" s="33">
        <f t="shared" si="11"/>
        <v>44220</v>
      </c>
      <c r="R38" s="33">
        <f t="shared" si="12"/>
        <v>46100</v>
      </c>
      <c r="S38" s="33">
        <f t="shared" si="13"/>
        <v>47980</v>
      </c>
      <c r="T38" s="33">
        <f t="shared" si="14"/>
        <v>49860</v>
      </c>
      <c r="U38" s="33">
        <f t="shared" si="15"/>
        <v>51740</v>
      </c>
      <c r="V38" s="33">
        <f t="shared" si="16"/>
        <v>53620</v>
      </c>
      <c r="W38" s="33">
        <f t="shared" si="17"/>
        <v>55500</v>
      </c>
      <c r="X38" s="33">
        <f t="shared" si="18"/>
        <v>57380</v>
      </c>
      <c r="Y38" s="33">
        <f t="shared" si="19"/>
        <v>59260</v>
      </c>
      <c r="Z38" s="33">
        <f t="shared" si="20"/>
        <v>61140</v>
      </c>
      <c r="AA38" s="33">
        <f t="shared" si="21"/>
        <v>63020</v>
      </c>
      <c r="AB38" s="33">
        <f t="shared" si="22"/>
        <v>64900</v>
      </c>
      <c r="AC38" s="33">
        <f t="shared" si="23"/>
        <v>66780</v>
      </c>
      <c r="AD38" s="33">
        <f t="shared" si="24"/>
        <v>68660</v>
      </c>
      <c r="AE38" s="30">
        <f t="shared" si="25"/>
        <v>70540</v>
      </c>
      <c r="AF38" s="30">
        <f t="shared" si="26"/>
        <v>72420</v>
      </c>
      <c r="AG38" s="30">
        <f t="shared" si="27"/>
        <v>74300</v>
      </c>
      <c r="AH38" s="30">
        <f t="shared" si="28"/>
        <v>76180</v>
      </c>
      <c r="AI38" s="30">
        <f t="shared" si="29"/>
        <v>78060</v>
      </c>
      <c r="AJ38" s="30">
        <f t="shared" si="30"/>
        <v>79940</v>
      </c>
      <c r="AK38" s="30">
        <f t="shared" si="31"/>
        <v>81820</v>
      </c>
    </row>
    <row r="39" spans="2:37" ht="15" hidden="1" customHeight="1" x14ac:dyDescent="0.25">
      <c r="B39" s="5" t="s">
        <v>31</v>
      </c>
      <c r="C39" s="6">
        <v>2022</v>
      </c>
      <c r="D39" s="7">
        <v>22530</v>
      </c>
      <c r="E39" s="7">
        <v>1740</v>
      </c>
      <c r="F39" s="7">
        <v>74730</v>
      </c>
      <c r="G39" s="31">
        <f t="shared" si="1"/>
        <v>22530</v>
      </c>
      <c r="H39" s="34">
        <f t="shared" si="2"/>
        <v>24270</v>
      </c>
      <c r="I39" s="34">
        <f t="shared" si="3"/>
        <v>26010</v>
      </c>
      <c r="J39" s="34">
        <f t="shared" si="4"/>
        <v>27750</v>
      </c>
      <c r="K39" s="34">
        <f t="shared" si="5"/>
        <v>29490</v>
      </c>
      <c r="L39" s="34">
        <f t="shared" si="6"/>
        <v>31230</v>
      </c>
      <c r="M39" s="34">
        <f t="shared" si="7"/>
        <v>32970</v>
      </c>
      <c r="N39" s="34">
        <f t="shared" si="8"/>
        <v>34710</v>
      </c>
      <c r="O39" s="34">
        <f t="shared" si="9"/>
        <v>36450</v>
      </c>
      <c r="P39" s="34">
        <f t="shared" si="10"/>
        <v>38190</v>
      </c>
      <c r="Q39" s="33">
        <f t="shared" si="11"/>
        <v>39930</v>
      </c>
      <c r="R39" s="33">
        <f t="shared" si="12"/>
        <v>41670</v>
      </c>
      <c r="S39" s="33">
        <f t="shared" si="13"/>
        <v>43410</v>
      </c>
      <c r="T39" s="33">
        <f t="shared" si="14"/>
        <v>45150</v>
      </c>
      <c r="U39" s="33">
        <f t="shared" si="15"/>
        <v>46890</v>
      </c>
      <c r="V39" s="33">
        <f t="shared" si="16"/>
        <v>48630</v>
      </c>
      <c r="W39" s="33">
        <f t="shared" si="17"/>
        <v>50370</v>
      </c>
      <c r="X39" s="33">
        <f t="shared" si="18"/>
        <v>52110</v>
      </c>
      <c r="Y39" s="33">
        <f t="shared" si="19"/>
        <v>53850</v>
      </c>
      <c r="Z39" s="33">
        <f t="shared" si="20"/>
        <v>55590</v>
      </c>
      <c r="AA39" s="33">
        <f t="shared" si="21"/>
        <v>57330</v>
      </c>
      <c r="AB39" s="33">
        <f t="shared" si="22"/>
        <v>59070</v>
      </c>
      <c r="AC39" s="33">
        <f t="shared" si="23"/>
        <v>60810</v>
      </c>
      <c r="AD39" s="33">
        <f t="shared" si="24"/>
        <v>62550</v>
      </c>
      <c r="AE39" s="30">
        <f t="shared" si="25"/>
        <v>64290</v>
      </c>
      <c r="AF39" s="30">
        <f t="shared" si="26"/>
        <v>66030</v>
      </c>
      <c r="AG39" s="30">
        <f t="shared" si="27"/>
        <v>67770</v>
      </c>
      <c r="AH39" s="30">
        <f t="shared" si="28"/>
        <v>69510</v>
      </c>
      <c r="AI39" s="30">
        <f t="shared" si="29"/>
        <v>71250</v>
      </c>
      <c r="AJ39" s="30">
        <f t="shared" si="30"/>
        <v>72990</v>
      </c>
      <c r="AK39" s="30">
        <f t="shared" si="31"/>
        <v>74730</v>
      </c>
    </row>
    <row r="40" spans="2:37" ht="15" hidden="1" customHeight="1" x14ac:dyDescent="0.25">
      <c r="B40" s="8"/>
      <c r="C40" s="11">
        <v>2026</v>
      </c>
      <c r="D40" s="10">
        <v>27060</v>
      </c>
      <c r="E40" s="10">
        <v>2090</v>
      </c>
      <c r="F40" s="10">
        <v>89760</v>
      </c>
      <c r="G40" s="31">
        <f t="shared" si="1"/>
        <v>27060</v>
      </c>
      <c r="H40" s="34">
        <f t="shared" si="2"/>
        <v>29150</v>
      </c>
      <c r="I40" s="34">
        <f t="shared" si="3"/>
        <v>31240</v>
      </c>
      <c r="J40" s="34">
        <f t="shared" si="4"/>
        <v>33330</v>
      </c>
      <c r="K40" s="34">
        <f t="shared" si="5"/>
        <v>35420</v>
      </c>
      <c r="L40" s="34">
        <f t="shared" si="6"/>
        <v>37510</v>
      </c>
      <c r="M40" s="34">
        <f t="shared" si="7"/>
        <v>39600</v>
      </c>
      <c r="N40" s="34">
        <f t="shared" si="8"/>
        <v>41690</v>
      </c>
      <c r="O40" s="34">
        <f t="shared" si="9"/>
        <v>43780</v>
      </c>
      <c r="P40" s="34">
        <f t="shared" si="10"/>
        <v>45870</v>
      </c>
      <c r="Q40" s="33">
        <f t="shared" si="11"/>
        <v>47960</v>
      </c>
      <c r="R40" s="33">
        <f t="shared" si="12"/>
        <v>50050</v>
      </c>
      <c r="S40" s="33">
        <f t="shared" si="13"/>
        <v>52140</v>
      </c>
      <c r="T40" s="33">
        <f t="shared" si="14"/>
        <v>54230</v>
      </c>
      <c r="U40" s="33">
        <f t="shared" si="15"/>
        <v>56320</v>
      </c>
      <c r="V40" s="33">
        <f t="shared" si="16"/>
        <v>58410</v>
      </c>
      <c r="W40" s="33">
        <f t="shared" si="17"/>
        <v>60500</v>
      </c>
      <c r="X40" s="33">
        <f t="shared" si="18"/>
        <v>62590</v>
      </c>
      <c r="Y40" s="33">
        <f t="shared" si="19"/>
        <v>64680</v>
      </c>
      <c r="Z40" s="33">
        <f t="shared" si="20"/>
        <v>66770</v>
      </c>
      <c r="AA40" s="33">
        <f t="shared" si="21"/>
        <v>68860</v>
      </c>
      <c r="AB40" s="33">
        <f t="shared" si="22"/>
        <v>70950</v>
      </c>
      <c r="AC40" s="33">
        <f t="shared" si="23"/>
        <v>73040</v>
      </c>
      <c r="AD40" s="33">
        <f t="shared" si="24"/>
        <v>75130</v>
      </c>
      <c r="AE40" s="30">
        <f t="shared" si="25"/>
        <v>77220</v>
      </c>
      <c r="AF40" s="30">
        <f t="shared" si="26"/>
        <v>79310</v>
      </c>
      <c r="AG40" s="30">
        <f t="shared" si="27"/>
        <v>81400</v>
      </c>
      <c r="AH40" s="30">
        <f t="shared" si="28"/>
        <v>83490</v>
      </c>
      <c r="AI40" s="30">
        <f t="shared" si="29"/>
        <v>85580</v>
      </c>
      <c r="AJ40" s="30">
        <f t="shared" si="30"/>
        <v>87670</v>
      </c>
      <c r="AK40" s="30">
        <f t="shared" si="31"/>
        <v>89760</v>
      </c>
    </row>
    <row r="41" spans="2:37" ht="15" hidden="1" customHeight="1" x14ac:dyDescent="0.25">
      <c r="B41" s="5" t="s">
        <v>32</v>
      </c>
      <c r="C41" s="6">
        <v>2022</v>
      </c>
      <c r="D41" s="7">
        <v>23920</v>
      </c>
      <c r="E41" s="7">
        <v>1980</v>
      </c>
      <c r="F41" s="7">
        <v>83320</v>
      </c>
      <c r="G41" s="31">
        <f t="shared" si="1"/>
        <v>23920</v>
      </c>
      <c r="H41" s="34">
        <f t="shared" si="2"/>
        <v>25900</v>
      </c>
      <c r="I41" s="34">
        <f t="shared" si="3"/>
        <v>27880</v>
      </c>
      <c r="J41" s="34">
        <f t="shared" si="4"/>
        <v>29860</v>
      </c>
      <c r="K41" s="34">
        <f t="shared" si="5"/>
        <v>31840</v>
      </c>
      <c r="L41" s="34">
        <f t="shared" si="6"/>
        <v>33820</v>
      </c>
      <c r="M41" s="34">
        <f t="shared" si="7"/>
        <v>35800</v>
      </c>
      <c r="N41" s="34">
        <f t="shared" si="8"/>
        <v>37780</v>
      </c>
      <c r="O41" s="34">
        <f t="shared" si="9"/>
        <v>39760</v>
      </c>
      <c r="P41" s="34">
        <f t="shared" si="10"/>
        <v>41740</v>
      </c>
      <c r="Q41" s="33">
        <f t="shared" si="11"/>
        <v>43720</v>
      </c>
      <c r="R41" s="33">
        <f t="shared" si="12"/>
        <v>45700</v>
      </c>
      <c r="S41" s="33">
        <f t="shared" si="13"/>
        <v>47680</v>
      </c>
      <c r="T41" s="33">
        <f t="shared" si="14"/>
        <v>49660</v>
      </c>
      <c r="U41" s="33">
        <f t="shared" si="15"/>
        <v>51640</v>
      </c>
      <c r="V41" s="33">
        <f t="shared" si="16"/>
        <v>53620</v>
      </c>
      <c r="W41" s="33">
        <f t="shared" si="17"/>
        <v>55600</v>
      </c>
      <c r="X41" s="33">
        <f t="shared" si="18"/>
        <v>57580</v>
      </c>
      <c r="Y41" s="33">
        <f t="shared" si="19"/>
        <v>59560</v>
      </c>
      <c r="Z41" s="33">
        <f t="shared" si="20"/>
        <v>61540</v>
      </c>
      <c r="AA41" s="33">
        <f t="shared" si="21"/>
        <v>63520</v>
      </c>
      <c r="AB41" s="33">
        <f t="shared" si="22"/>
        <v>65500</v>
      </c>
      <c r="AC41" s="33">
        <f t="shared" si="23"/>
        <v>67480</v>
      </c>
      <c r="AD41" s="33">
        <f t="shared" si="24"/>
        <v>69460</v>
      </c>
      <c r="AE41" s="30">
        <f t="shared" si="25"/>
        <v>71440</v>
      </c>
      <c r="AF41" s="30">
        <f t="shared" si="26"/>
        <v>73420</v>
      </c>
      <c r="AG41" s="30">
        <f t="shared" si="27"/>
        <v>75400</v>
      </c>
      <c r="AH41" s="30">
        <f t="shared" si="28"/>
        <v>77380</v>
      </c>
      <c r="AI41" s="30">
        <f t="shared" si="29"/>
        <v>79360</v>
      </c>
      <c r="AJ41" s="30">
        <f t="shared" si="30"/>
        <v>81340</v>
      </c>
      <c r="AK41" s="30">
        <f t="shared" si="31"/>
        <v>83320</v>
      </c>
    </row>
    <row r="42" spans="2:37" ht="15" hidden="1" customHeight="1" x14ac:dyDescent="0.25">
      <c r="B42" s="8"/>
      <c r="C42" s="11">
        <v>2026</v>
      </c>
      <c r="D42" s="10">
        <v>28730</v>
      </c>
      <c r="E42" s="10">
        <v>2380</v>
      </c>
      <c r="F42" s="10">
        <v>100130</v>
      </c>
      <c r="G42" s="31">
        <f t="shared" si="1"/>
        <v>28730</v>
      </c>
      <c r="H42" s="34">
        <f t="shared" si="2"/>
        <v>31110</v>
      </c>
      <c r="I42" s="34">
        <f t="shared" si="3"/>
        <v>33490</v>
      </c>
      <c r="J42" s="34">
        <f t="shared" si="4"/>
        <v>35870</v>
      </c>
      <c r="K42" s="34">
        <f t="shared" si="5"/>
        <v>38250</v>
      </c>
      <c r="L42" s="34">
        <f t="shared" si="6"/>
        <v>40630</v>
      </c>
      <c r="M42" s="34">
        <f t="shared" si="7"/>
        <v>43010</v>
      </c>
      <c r="N42" s="34">
        <f t="shared" si="8"/>
        <v>45390</v>
      </c>
      <c r="O42" s="34">
        <f t="shared" si="9"/>
        <v>47770</v>
      </c>
      <c r="P42" s="34">
        <f t="shared" si="10"/>
        <v>50150</v>
      </c>
      <c r="Q42" s="33">
        <f t="shared" si="11"/>
        <v>52530</v>
      </c>
      <c r="R42" s="33">
        <f t="shared" si="12"/>
        <v>54910</v>
      </c>
      <c r="S42" s="33">
        <f t="shared" si="13"/>
        <v>57290</v>
      </c>
      <c r="T42" s="33">
        <f t="shared" si="14"/>
        <v>59670</v>
      </c>
      <c r="U42" s="33">
        <f t="shared" si="15"/>
        <v>62050</v>
      </c>
      <c r="V42" s="33">
        <f t="shared" si="16"/>
        <v>64430</v>
      </c>
      <c r="W42" s="33">
        <f t="shared" si="17"/>
        <v>66810</v>
      </c>
      <c r="X42" s="33">
        <f t="shared" si="18"/>
        <v>69190</v>
      </c>
      <c r="Y42" s="33">
        <f t="shared" si="19"/>
        <v>71570</v>
      </c>
      <c r="Z42" s="33">
        <f t="shared" si="20"/>
        <v>73950</v>
      </c>
      <c r="AA42" s="33">
        <f t="shared" si="21"/>
        <v>76330</v>
      </c>
      <c r="AB42" s="33">
        <f t="shared" si="22"/>
        <v>78710</v>
      </c>
      <c r="AC42" s="33">
        <f t="shared" si="23"/>
        <v>81090</v>
      </c>
      <c r="AD42" s="33">
        <f t="shared" si="24"/>
        <v>83470</v>
      </c>
      <c r="AE42" s="30">
        <f t="shared" si="25"/>
        <v>85850</v>
      </c>
      <c r="AF42" s="30">
        <f t="shared" si="26"/>
        <v>88230</v>
      </c>
      <c r="AG42" s="30">
        <f t="shared" si="27"/>
        <v>90610</v>
      </c>
      <c r="AH42" s="30">
        <f t="shared" si="28"/>
        <v>92990</v>
      </c>
      <c r="AI42" s="30">
        <f t="shared" si="29"/>
        <v>95370</v>
      </c>
      <c r="AJ42" s="30">
        <f t="shared" si="30"/>
        <v>97750</v>
      </c>
      <c r="AK42" s="30">
        <f t="shared" si="31"/>
        <v>100130</v>
      </c>
    </row>
    <row r="43" spans="2:37" ht="15" hidden="1" customHeight="1" x14ac:dyDescent="0.25">
      <c r="B43" s="5" t="s">
        <v>33</v>
      </c>
      <c r="C43" s="6">
        <v>2022</v>
      </c>
      <c r="D43" s="7">
        <v>28070</v>
      </c>
      <c r="E43" s="7">
        <v>2260</v>
      </c>
      <c r="F43" s="7">
        <v>95870</v>
      </c>
      <c r="G43" s="31">
        <f t="shared" si="1"/>
        <v>28070</v>
      </c>
      <c r="H43" s="34">
        <f t="shared" si="2"/>
        <v>30330</v>
      </c>
      <c r="I43" s="34">
        <f t="shared" si="3"/>
        <v>32590</v>
      </c>
      <c r="J43" s="34">
        <f t="shared" si="4"/>
        <v>34850</v>
      </c>
      <c r="K43" s="34">
        <f t="shared" si="5"/>
        <v>37110</v>
      </c>
      <c r="L43" s="34">
        <f t="shared" si="6"/>
        <v>39370</v>
      </c>
      <c r="M43" s="34">
        <f t="shared" si="7"/>
        <v>41630</v>
      </c>
      <c r="N43" s="34">
        <f t="shared" si="8"/>
        <v>43890</v>
      </c>
      <c r="O43" s="34">
        <f t="shared" si="9"/>
        <v>46150</v>
      </c>
      <c r="P43" s="34">
        <f t="shared" si="10"/>
        <v>48410</v>
      </c>
      <c r="Q43" s="33">
        <f t="shared" si="11"/>
        <v>50670</v>
      </c>
      <c r="R43" s="33">
        <f t="shared" si="12"/>
        <v>52930</v>
      </c>
      <c r="S43" s="33">
        <f t="shared" si="13"/>
        <v>55190</v>
      </c>
      <c r="T43" s="33">
        <f t="shared" si="14"/>
        <v>57450</v>
      </c>
      <c r="U43" s="33">
        <f t="shared" si="15"/>
        <v>59710</v>
      </c>
      <c r="V43" s="33">
        <f t="shared" si="16"/>
        <v>61970</v>
      </c>
      <c r="W43" s="33">
        <f t="shared" si="17"/>
        <v>64230</v>
      </c>
      <c r="X43" s="33">
        <f t="shared" si="18"/>
        <v>66490</v>
      </c>
      <c r="Y43" s="33">
        <f t="shared" si="19"/>
        <v>68750</v>
      </c>
      <c r="Z43" s="33">
        <f t="shared" si="20"/>
        <v>71010</v>
      </c>
      <c r="AA43" s="33">
        <f t="shared" si="21"/>
        <v>73270</v>
      </c>
      <c r="AB43" s="33">
        <f t="shared" si="22"/>
        <v>75530</v>
      </c>
      <c r="AC43" s="33">
        <f t="shared" si="23"/>
        <v>77790</v>
      </c>
      <c r="AD43" s="33">
        <f t="shared" si="24"/>
        <v>80050</v>
      </c>
      <c r="AE43" s="30">
        <f t="shared" si="25"/>
        <v>82310</v>
      </c>
      <c r="AF43" s="30">
        <f t="shared" si="26"/>
        <v>84570</v>
      </c>
      <c r="AG43" s="30">
        <f t="shared" si="27"/>
        <v>86830</v>
      </c>
      <c r="AH43" s="30">
        <f t="shared" si="28"/>
        <v>89090</v>
      </c>
      <c r="AI43" s="30">
        <f t="shared" si="29"/>
        <v>91350</v>
      </c>
      <c r="AJ43" s="30">
        <f t="shared" si="30"/>
        <v>93610</v>
      </c>
      <c r="AK43" s="30">
        <f t="shared" si="31"/>
        <v>95870</v>
      </c>
    </row>
    <row r="44" spans="2:37" ht="15" hidden="1" customHeight="1" x14ac:dyDescent="0.25">
      <c r="B44" s="8"/>
      <c r="C44" s="11">
        <v>2026</v>
      </c>
      <c r="D44" s="10">
        <v>33720</v>
      </c>
      <c r="E44" s="10">
        <v>2720</v>
      </c>
      <c r="F44" s="10">
        <v>115320</v>
      </c>
      <c r="G44" s="31">
        <f t="shared" si="1"/>
        <v>33720</v>
      </c>
      <c r="H44" s="34">
        <f t="shared" si="2"/>
        <v>36440</v>
      </c>
      <c r="I44" s="34">
        <f t="shared" si="3"/>
        <v>39160</v>
      </c>
      <c r="J44" s="34">
        <f t="shared" si="4"/>
        <v>41880</v>
      </c>
      <c r="K44" s="34">
        <f t="shared" si="5"/>
        <v>44600</v>
      </c>
      <c r="L44" s="34">
        <f t="shared" si="6"/>
        <v>47320</v>
      </c>
      <c r="M44" s="34">
        <f t="shared" si="7"/>
        <v>50040</v>
      </c>
      <c r="N44" s="34">
        <f t="shared" si="8"/>
        <v>52760</v>
      </c>
      <c r="O44" s="34">
        <f t="shared" si="9"/>
        <v>55480</v>
      </c>
      <c r="P44" s="34">
        <f t="shared" si="10"/>
        <v>58200</v>
      </c>
      <c r="Q44" s="33">
        <f t="shared" si="11"/>
        <v>60920</v>
      </c>
      <c r="R44" s="33">
        <f t="shared" si="12"/>
        <v>63640</v>
      </c>
      <c r="S44" s="33">
        <f t="shared" si="13"/>
        <v>66360</v>
      </c>
      <c r="T44" s="33">
        <f t="shared" si="14"/>
        <v>69080</v>
      </c>
      <c r="U44" s="33">
        <f t="shared" si="15"/>
        <v>71800</v>
      </c>
      <c r="V44" s="33">
        <f t="shared" si="16"/>
        <v>74520</v>
      </c>
      <c r="W44" s="33">
        <f t="shared" si="17"/>
        <v>77240</v>
      </c>
      <c r="X44" s="33">
        <f t="shared" si="18"/>
        <v>79960</v>
      </c>
      <c r="Y44" s="33">
        <f t="shared" si="19"/>
        <v>82680</v>
      </c>
      <c r="Z44" s="33">
        <f t="shared" si="20"/>
        <v>85400</v>
      </c>
      <c r="AA44" s="33">
        <f t="shared" si="21"/>
        <v>88120</v>
      </c>
      <c r="AB44" s="33">
        <f t="shared" si="22"/>
        <v>90840</v>
      </c>
      <c r="AC44" s="33">
        <f t="shared" si="23"/>
        <v>93560</v>
      </c>
      <c r="AD44" s="33">
        <f t="shared" si="24"/>
        <v>96280</v>
      </c>
      <c r="AE44" s="30">
        <f t="shared" si="25"/>
        <v>99000</v>
      </c>
      <c r="AF44" s="30">
        <f t="shared" si="26"/>
        <v>101720</v>
      </c>
      <c r="AG44" s="30">
        <f t="shared" si="27"/>
        <v>104440</v>
      </c>
      <c r="AH44" s="30">
        <f t="shared" si="28"/>
        <v>107160</v>
      </c>
      <c r="AI44" s="30">
        <f t="shared" si="29"/>
        <v>109880</v>
      </c>
      <c r="AJ44" s="30">
        <f t="shared" si="30"/>
        <v>112600</v>
      </c>
      <c r="AK44" s="30">
        <f t="shared" si="31"/>
        <v>115320</v>
      </c>
    </row>
    <row r="45" spans="2:37" ht="15" hidden="1" customHeight="1" x14ac:dyDescent="0.25">
      <c r="B45" s="5" t="s">
        <v>34</v>
      </c>
      <c r="C45" s="6">
        <v>2022</v>
      </c>
      <c r="D45" s="7">
        <v>45070</v>
      </c>
      <c r="E45" s="7">
        <v>3420</v>
      </c>
      <c r="F45" s="7">
        <v>113470</v>
      </c>
      <c r="G45" s="31">
        <f t="shared" si="1"/>
        <v>45070</v>
      </c>
      <c r="H45" s="32">
        <f t="shared" si="2"/>
        <v>48490</v>
      </c>
      <c r="I45" s="32">
        <f t="shared" si="3"/>
        <v>51910</v>
      </c>
      <c r="J45" s="32">
        <f t="shared" si="4"/>
        <v>55330</v>
      </c>
      <c r="K45" s="32">
        <f t="shared" si="5"/>
        <v>58750</v>
      </c>
      <c r="L45" s="32">
        <f t="shared" si="6"/>
        <v>62170</v>
      </c>
      <c r="M45" s="32">
        <f t="shared" si="7"/>
        <v>65590</v>
      </c>
      <c r="N45" s="32">
        <f t="shared" si="8"/>
        <v>69010</v>
      </c>
      <c r="O45" s="32">
        <f t="shared" si="9"/>
        <v>72430</v>
      </c>
      <c r="P45" s="32">
        <f t="shared" si="10"/>
        <v>75850</v>
      </c>
      <c r="Q45" s="30">
        <f t="shared" si="11"/>
        <v>79270</v>
      </c>
      <c r="R45" s="30">
        <f t="shared" si="12"/>
        <v>82690</v>
      </c>
      <c r="S45" s="30">
        <f t="shared" si="13"/>
        <v>86110</v>
      </c>
      <c r="T45" s="30">
        <f t="shared" si="14"/>
        <v>89530</v>
      </c>
      <c r="U45" s="30">
        <f t="shared" si="15"/>
        <v>92950</v>
      </c>
      <c r="V45" s="30">
        <f t="shared" si="16"/>
        <v>96370</v>
      </c>
      <c r="W45" s="30">
        <f t="shared" si="17"/>
        <v>99790</v>
      </c>
      <c r="X45" s="30">
        <f t="shared" si="18"/>
        <v>103210</v>
      </c>
      <c r="Y45" s="30">
        <f t="shared" si="19"/>
        <v>106630</v>
      </c>
      <c r="Z45" s="30">
        <f t="shared" si="20"/>
        <v>110050</v>
      </c>
      <c r="AA45" s="30">
        <f t="shared" si="21"/>
        <v>113470</v>
      </c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2:37" ht="15" hidden="1" customHeight="1" x14ac:dyDescent="0.25">
      <c r="B46" s="8"/>
      <c r="C46" s="11">
        <v>2026</v>
      </c>
      <c r="D46" s="10">
        <v>54140</v>
      </c>
      <c r="E46" s="10">
        <v>4110</v>
      </c>
      <c r="F46" s="10">
        <v>136340</v>
      </c>
      <c r="G46" s="31">
        <f t="shared" si="1"/>
        <v>54140</v>
      </c>
      <c r="H46" s="36">
        <f t="shared" si="2"/>
        <v>58250</v>
      </c>
      <c r="I46" s="36">
        <f t="shared" si="3"/>
        <v>62360</v>
      </c>
      <c r="J46" s="36">
        <f t="shared" si="4"/>
        <v>66470</v>
      </c>
      <c r="K46" s="36">
        <f t="shared" si="5"/>
        <v>70580</v>
      </c>
      <c r="L46" s="36">
        <f t="shared" si="6"/>
        <v>74690</v>
      </c>
      <c r="M46" s="36">
        <f t="shared" si="7"/>
        <v>78800</v>
      </c>
      <c r="N46" s="36">
        <f t="shared" si="8"/>
        <v>82910</v>
      </c>
      <c r="O46" s="36">
        <f t="shared" si="9"/>
        <v>87020</v>
      </c>
      <c r="P46" s="36">
        <f t="shared" si="10"/>
        <v>91130</v>
      </c>
      <c r="Q46" s="35">
        <f t="shared" si="11"/>
        <v>95240</v>
      </c>
      <c r="R46" s="35">
        <f t="shared" si="12"/>
        <v>99350</v>
      </c>
      <c r="S46" s="35">
        <f t="shared" si="13"/>
        <v>103460</v>
      </c>
      <c r="T46" s="35">
        <f t="shared" si="14"/>
        <v>107570</v>
      </c>
      <c r="U46" s="35">
        <f t="shared" si="15"/>
        <v>111680</v>
      </c>
      <c r="V46" s="35">
        <f t="shared" si="16"/>
        <v>115790</v>
      </c>
      <c r="W46" s="35">
        <f t="shared" si="17"/>
        <v>119900</v>
      </c>
      <c r="X46" s="35">
        <f t="shared" si="18"/>
        <v>124010</v>
      </c>
      <c r="Y46" s="35">
        <f t="shared" si="19"/>
        <v>128120</v>
      </c>
      <c r="Z46" s="35">
        <f t="shared" si="20"/>
        <v>132230</v>
      </c>
      <c r="AA46" s="35">
        <f t="shared" si="21"/>
        <v>136340</v>
      </c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2:37" ht="15" hidden="1" customHeight="1" x14ac:dyDescent="0.25">
      <c r="B47" s="5" t="s">
        <v>35</v>
      </c>
      <c r="C47" s="6">
        <v>2022</v>
      </c>
      <c r="D47" s="7">
        <v>56880</v>
      </c>
      <c r="E47" s="7">
        <v>4260</v>
      </c>
      <c r="F47" s="7">
        <v>142080</v>
      </c>
      <c r="G47" s="31">
        <f t="shared" si="1"/>
        <v>56880</v>
      </c>
      <c r="H47" s="32">
        <f t="shared" si="2"/>
        <v>61140</v>
      </c>
      <c r="I47" s="32">
        <f t="shared" si="3"/>
        <v>65400</v>
      </c>
      <c r="J47" s="32">
        <f t="shared" si="4"/>
        <v>69660</v>
      </c>
      <c r="K47" s="32">
        <f t="shared" si="5"/>
        <v>73920</v>
      </c>
      <c r="L47" s="32">
        <f t="shared" si="6"/>
        <v>78180</v>
      </c>
      <c r="M47" s="32">
        <f t="shared" si="7"/>
        <v>82440</v>
      </c>
      <c r="N47" s="32">
        <f t="shared" si="8"/>
        <v>86700</v>
      </c>
      <c r="O47" s="32">
        <f t="shared" si="9"/>
        <v>90960</v>
      </c>
      <c r="P47" s="32">
        <f t="shared" si="10"/>
        <v>95220</v>
      </c>
      <c r="Q47" s="30">
        <f t="shared" si="11"/>
        <v>99480</v>
      </c>
      <c r="R47" s="30">
        <f t="shared" si="12"/>
        <v>103740</v>
      </c>
      <c r="S47" s="30">
        <f t="shared" si="13"/>
        <v>108000</v>
      </c>
      <c r="T47" s="30">
        <f t="shared" si="14"/>
        <v>112260</v>
      </c>
      <c r="U47" s="30">
        <f t="shared" si="15"/>
        <v>116520</v>
      </c>
      <c r="V47" s="30">
        <f t="shared" si="16"/>
        <v>120780</v>
      </c>
      <c r="W47" s="30">
        <f t="shared" si="17"/>
        <v>125040</v>
      </c>
      <c r="X47" s="30">
        <f t="shared" si="18"/>
        <v>129300</v>
      </c>
      <c r="Y47" s="30">
        <f t="shared" si="19"/>
        <v>133560</v>
      </c>
      <c r="Z47" s="30">
        <f t="shared" si="20"/>
        <v>137820</v>
      </c>
      <c r="AA47" s="30">
        <f t="shared" si="21"/>
        <v>142080</v>
      </c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2:37" ht="15" hidden="1" customHeight="1" x14ac:dyDescent="0.25">
      <c r="B48" s="8"/>
      <c r="C48" s="11">
        <v>2026</v>
      </c>
      <c r="D48" s="10">
        <v>68330</v>
      </c>
      <c r="E48" s="10">
        <v>5120</v>
      </c>
      <c r="F48" s="10">
        <v>170730</v>
      </c>
      <c r="G48" s="31">
        <f t="shared" si="1"/>
        <v>68330</v>
      </c>
      <c r="H48" s="36">
        <f t="shared" si="2"/>
        <v>73450</v>
      </c>
      <c r="I48" s="36">
        <f t="shared" si="3"/>
        <v>78570</v>
      </c>
      <c r="J48" s="36">
        <f t="shared" si="4"/>
        <v>83690</v>
      </c>
      <c r="K48" s="36">
        <f t="shared" si="5"/>
        <v>88810</v>
      </c>
      <c r="L48" s="36">
        <f t="shared" si="6"/>
        <v>93930</v>
      </c>
      <c r="M48" s="36">
        <f t="shared" si="7"/>
        <v>99050</v>
      </c>
      <c r="N48" s="36">
        <f t="shared" si="8"/>
        <v>104170</v>
      </c>
      <c r="O48" s="36">
        <f t="shared" si="9"/>
        <v>109290</v>
      </c>
      <c r="P48" s="36">
        <f t="shared" si="10"/>
        <v>114410</v>
      </c>
      <c r="Q48" s="35">
        <f t="shared" si="11"/>
        <v>119530</v>
      </c>
      <c r="R48" s="35">
        <f t="shared" si="12"/>
        <v>124650</v>
      </c>
      <c r="S48" s="35">
        <f t="shared" si="13"/>
        <v>129770</v>
      </c>
      <c r="T48" s="35">
        <f t="shared" si="14"/>
        <v>134890</v>
      </c>
      <c r="U48" s="35">
        <f t="shared" si="15"/>
        <v>140010</v>
      </c>
      <c r="V48" s="35">
        <f t="shared" si="16"/>
        <v>145130</v>
      </c>
      <c r="W48" s="35">
        <f t="shared" si="17"/>
        <v>150250</v>
      </c>
      <c r="X48" s="35">
        <f t="shared" si="18"/>
        <v>155370</v>
      </c>
      <c r="Y48" s="35">
        <f t="shared" si="19"/>
        <v>160490</v>
      </c>
      <c r="Z48" s="35">
        <f t="shared" si="20"/>
        <v>165610</v>
      </c>
      <c r="AA48" s="35">
        <f t="shared" si="21"/>
        <v>170730</v>
      </c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2:37" ht="15" hidden="1" customHeight="1" x14ac:dyDescent="0.55000000000000004">
      <c r="B49" s="5" t="s">
        <v>36</v>
      </c>
      <c r="C49" s="6">
        <v>2022</v>
      </c>
      <c r="D49" s="7">
        <v>87840</v>
      </c>
      <c r="E49" s="7">
        <v>4530</v>
      </c>
      <c r="F49" s="7">
        <v>178440</v>
      </c>
      <c r="G49" s="31">
        <f t="shared" si="1"/>
        <v>87840</v>
      </c>
      <c r="H49" s="32">
        <f t="shared" si="2"/>
        <v>92370</v>
      </c>
      <c r="I49" s="32">
        <f t="shared" si="3"/>
        <v>96900</v>
      </c>
      <c r="J49" s="32">
        <f t="shared" si="4"/>
        <v>101430</v>
      </c>
      <c r="K49" s="32">
        <f t="shared" si="5"/>
        <v>105960</v>
      </c>
      <c r="L49" s="32">
        <f t="shared" si="6"/>
        <v>110490</v>
      </c>
      <c r="M49" s="32">
        <f t="shared" si="7"/>
        <v>115020</v>
      </c>
      <c r="N49" s="32">
        <f t="shared" si="8"/>
        <v>119550</v>
      </c>
      <c r="O49" s="32">
        <f t="shared" si="9"/>
        <v>124080</v>
      </c>
      <c r="P49" s="32">
        <f t="shared" si="10"/>
        <v>128610</v>
      </c>
      <c r="Q49" s="30">
        <f t="shared" si="11"/>
        <v>133140</v>
      </c>
      <c r="R49" s="30">
        <f t="shared" si="12"/>
        <v>137670</v>
      </c>
      <c r="S49" s="30">
        <f t="shared" si="13"/>
        <v>142200</v>
      </c>
      <c r="T49" s="30">
        <f t="shared" si="14"/>
        <v>146730</v>
      </c>
      <c r="U49" s="30">
        <f t="shared" si="15"/>
        <v>151260</v>
      </c>
      <c r="V49" s="30">
        <f t="shared" si="16"/>
        <v>155790</v>
      </c>
      <c r="W49" s="30">
        <f t="shared" si="17"/>
        <v>160320</v>
      </c>
      <c r="X49" s="30">
        <f t="shared" si="18"/>
        <v>164850</v>
      </c>
      <c r="Y49" s="30">
        <f t="shared" si="19"/>
        <v>169380</v>
      </c>
      <c r="Z49" s="30">
        <f t="shared" si="20"/>
        <v>173910</v>
      </c>
      <c r="AA49" s="30">
        <f t="shared" si="21"/>
        <v>178440</v>
      </c>
      <c r="AB49" s="12"/>
      <c r="AC49" s="12"/>
      <c r="AD49" s="13" t="s">
        <v>37</v>
      </c>
      <c r="AE49" s="14"/>
      <c r="AF49" s="14"/>
      <c r="AG49" s="14"/>
      <c r="AH49" s="14"/>
      <c r="AI49" s="15"/>
      <c r="AJ49" s="12"/>
      <c r="AK49" s="12"/>
    </row>
    <row r="50" spans="2:37" ht="15" hidden="1" customHeight="1" x14ac:dyDescent="0.25">
      <c r="B50" s="8"/>
      <c r="C50" s="11">
        <v>2026</v>
      </c>
      <c r="D50" s="10">
        <v>105510</v>
      </c>
      <c r="E50" s="10">
        <v>5450</v>
      </c>
      <c r="F50" s="10">
        <v>214510</v>
      </c>
      <c r="G50" s="31">
        <f t="shared" si="1"/>
        <v>105510</v>
      </c>
      <c r="H50" s="36">
        <f t="shared" si="2"/>
        <v>110960</v>
      </c>
      <c r="I50" s="36">
        <f t="shared" si="3"/>
        <v>116410</v>
      </c>
      <c r="J50" s="36">
        <f t="shared" si="4"/>
        <v>121860</v>
      </c>
      <c r="K50" s="36">
        <f t="shared" si="5"/>
        <v>127310</v>
      </c>
      <c r="L50" s="36">
        <f t="shared" si="6"/>
        <v>132760</v>
      </c>
      <c r="M50" s="36">
        <f t="shared" si="7"/>
        <v>138210</v>
      </c>
      <c r="N50" s="36">
        <f t="shared" si="8"/>
        <v>143660</v>
      </c>
      <c r="O50" s="36">
        <f t="shared" si="9"/>
        <v>149110</v>
      </c>
      <c r="P50" s="36">
        <f t="shared" si="10"/>
        <v>154560</v>
      </c>
      <c r="Q50" s="35">
        <f t="shared" si="11"/>
        <v>160010</v>
      </c>
      <c r="R50" s="35">
        <f t="shared" si="12"/>
        <v>165460</v>
      </c>
      <c r="S50" s="35">
        <f t="shared" si="13"/>
        <v>170910</v>
      </c>
      <c r="T50" s="35">
        <f t="shared" si="14"/>
        <v>176360</v>
      </c>
      <c r="U50" s="35">
        <f t="shared" si="15"/>
        <v>181810</v>
      </c>
      <c r="V50" s="35">
        <f t="shared" si="16"/>
        <v>187260</v>
      </c>
      <c r="W50" s="35">
        <f t="shared" si="17"/>
        <v>192710</v>
      </c>
      <c r="X50" s="35">
        <f t="shared" si="18"/>
        <v>198160</v>
      </c>
      <c r="Y50" s="35">
        <f t="shared" si="19"/>
        <v>203610</v>
      </c>
      <c r="Z50" s="35">
        <f t="shared" si="20"/>
        <v>209060</v>
      </c>
      <c r="AA50" s="35">
        <f t="shared" si="21"/>
        <v>214510</v>
      </c>
      <c r="AB50" s="12"/>
      <c r="AC50" s="12"/>
      <c r="AD50" s="16"/>
      <c r="AI50" s="17"/>
      <c r="AJ50" s="12"/>
      <c r="AK50" s="12"/>
    </row>
    <row r="51" spans="2:37" ht="15" hidden="1" customHeight="1" x14ac:dyDescent="0.25">
      <c r="B51" s="5" t="s">
        <v>38</v>
      </c>
      <c r="C51" s="6">
        <v>2022</v>
      </c>
      <c r="D51" s="7">
        <v>102470</v>
      </c>
      <c r="E51" s="7">
        <v>6690</v>
      </c>
      <c r="F51" s="7">
        <v>196130</v>
      </c>
      <c r="G51" s="31">
        <f t="shared" si="1"/>
        <v>102470</v>
      </c>
      <c r="H51" s="32">
        <f t="shared" si="2"/>
        <v>109160</v>
      </c>
      <c r="I51" s="32">
        <f t="shared" si="3"/>
        <v>115850</v>
      </c>
      <c r="J51" s="32">
        <f t="shared" si="4"/>
        <v>122540</v>
      </c>
      <c r="K51" s="32">
        <f t="shared" si="5"/>
        <v>129230</v>
      </c>
      <c r="L51" s="32">
        <f t="shared" si="6"/>
        <v>135920</v>
      </c>
      <c r="M51" s="32">
        <f t="shared" si="7"/>
        <v>142610</v>
      </c>
      <c r="N51" s="32">
        <f t="shared" si="8"/>
        <v>149300</v>
      </c>
      <c r="O51" s="32">
        <f t="shared" si="9"/>
        <v>155990</v>
      </c>
      <c r="P51" s="32">
        <f t="shared" si="10"/>
        <v>162680</v>
      </c>
      <c r="Q51" s="30">
        <f t="shared" si="11"/>
        <v>169370</v>
      </c>
      <c r="R51" s="30">
        <f t="shared" si="12"/>
        <v>176060</v>
      </c>
      <c r="S51" s="30">
        <f t="shared" si="13"/>
        <v>182750</v>
      </c>
      <c r="T51" s="30">
        <f t="shared" si="14"/>
        <v>189440</v>
      </c>
      <c r="U51" s="30">
        <f t="shared" si="15"/>
        <v>196130</v>
      </c>
      <c r="V51" s="12"/>
      <c r="W51" s="12"/>
      <c r="X51" s="12"/>
      <c r="Y51" s="12"/>
      <c r="Z51" s="12"/>
      <c r="AA51" s="12"/>
      <c r="AB51" s="12"/>
      <c r="AC51" s="12"/>
      <c r="AD51" s="18"/>
      <c r="AE51" s="19"/>
      <c r="AF51" s="19"/>
      <c r="AG51" s="19"/>
      <c r="AH51" s="19"/>
      <c r="AI51" s="20"/>
      <c r="AJ51" s="12"/>
      <c r="AK51" s="12"/>
    </row>
    <row r="52" spans="2:37" ht="15" hidden="1" customHeight="1" x14ac:dyDescent="0.25">
      <c r="B52" s="8"/>
      <c r="C52" s="11">
        <v>2026</v>
      </c>
      <c r="D52" s="10">
        <v>123090</v>
      </c>
      <c r="E52" s="10">
        <v>8040</v>
      </c>
      <c r="F52" s="10">
        <v>235650</v>
      </c>
      <c r="G52" s="31">
        <f t="shared" si="1"/>
        <v>123090</v>
      </c>
      <c r="H52" s="36">
        <f t="shared" si="2"/>
        <v>131130</v>
      </c>
      <c r="I52" s="36">
        <f t="shared" si="3"/>
        <v>139170</v>
      </c>
      <c r="J52" s="36">
        <f t="shared" si="4"/>
        <v>147210</v>
      </c>
      <c r="K52" s="36">
        <f t="shared" si="5"/>
        <v>155250</v>
      </c>
      <c r="L52" s="36">
        <f t="shared" si="6"/>
        <v>163290</v>
      </c>
      <c r="M52" s="36">
        <f t="shared" si="7"/>
        <v>171330</v>
      </c>
      <c r="N52" s="36">
        <f t="shared" si="8"/>
        <v>179370</v>
      </c>
      <c r="O52" s="36">
        <f t="shared" si="9"/>
        <v>187410</v>
      </c>
      <c r="P52" s="36">
        <f t="shared" si="10"/>
        <v>195450</v>
      </c>
      <c r="Q52" s="35">
        <f t="shared" si="11"/>
        <v>203490</v>
      </c>
      <c r="R52" s="35">
        <f t="shared" si="12"/>
        <v>211530</v>
      </c>
      <c r="S52" s="35">
        <f t="shared" si="13"/>
        <v>219570</v>
      </c>
      <c r="T52" s="35">
        <f t="shared" si="14"/>
        <v>227610</v>
      </c>
      <c r="U52" s="35">
        <f t="shared" si="15"/>
        <v>235650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2:37" ht="15" hidden="1" customHeight="1" x14ac:dyDescent="0.25">
      <c r="B53" s="5" t="s">
        <v>39</v>
      </c>
      <c r="C53" s="6">
        <v>2022</v>
      </c>
      <c r="D53" s="7">
        <v>113790</v>
      </c>
      <c r="E53" s="7">
        <v>7420</v>
      </c>
      <c r="F53" s="7">
        <v>217670</v>
      </c>
      <c r="G53" s="31">
        <f t="shared" si="1"/>
        <v>113790</v>
      </c>
      <c r="H53" s="32">
        <f t="shared" si="2"/>
        <v>121210</v>
      </c>
      <c r="I53" s="32">
        <f t="shared" si="3"/>
        <v>128630</v>
      </c>
      <c r="J53" s="32">
        <f t="shared" si="4"/>
        <v>136050</v>
      </c>
      <c r="K53" s="32">
        <f t="shared" si="5"/>
        <v>143470</v>
      </c>
      <c r="L53" s="32">
        <f t="shared" si="6"/>
        <v>150890</v>
      </c>
      <c r="M53" s="32">
        <f t="shared" si="7"/>
        <v>158310</v>
      </c>
      <c r="N53" s="32">
        <f t="shared" si="8"/>
        <v>165730</v>
      </c>
      <c r="O53" s="32">
        <f t="shared" si="9"/>
        <v>173150</v>
      </c>
      <c r="P53" s="32">
        <f t="shared" si="10"/>
        <v>180570</v>
      </c>
      <c r="Q53" s="30">
        <f t="shared" si="11"/>
        <v>187990</v>
      </c>
      <c r="R53" s="30">
        <f t="shared" si="12"/>
        <v>195410</v>
      </c>
      <c r="S53" s="30">
        <f t="shared" si="13"/>
        <v>202830</v>
      </c>
      <c r="T53" s="30">
        <f t="shared" si="14"/>
        <v>210250</v>
      </c>
      <c r="U53" s="30">
        <f t="shared" si="15"/>
        <v>217670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2:37" ht="15" hidden="1" customHeight="1" x14ac:dyDescent="0.25">
      <c r="B54" s="8"/>
      <c r="C54" s="11">
        <v>2026</v>
      </c>
      <c r="D54" s="10">
        <v>136680</v>
      </c>
      <c r="E54" s="10">
        <v>8920</v>
      </c>
      <c r="F54" s="10">
        <v>261560</v>
      </c>
      <c r="G54" s="31">
        <f t="shared" si="1"/>
        <v>136680</v>
      </c>
      <c r="H54" s="36">
        <f t="shared" si="2"/>
        <v>145600</v>
      </c>
      <c r="I54" s="36">
        <f t="shared" si="3"/>
        <v>154520</v>
      </c>
      <c r="J54" s="36">
        <f t="shared" si="4"/>
        <v>163440</v>
      </c>
      <c r="K54" s="36">
        <f t="shared" si="5"/>
        <v>172360</v>
      </c>
      <c r="L54" s="36">
        <f t="shared" si="6"/>
        <v>181280</v>
      </c>
      <c r="M54" s="36">
        <f t="shared" si="7"/>
        <v>190200</v>
      </c>
      <c r="N54" s="36">
        <f t="shared" si="8"/>
        <v>199120</v>
      </c>
      <c r="O54" s="36">
        <f t="shared" si="9"/>
        <v>208040</v>
      </c>
      <c r="P54" s="36">
        <f t="shared" si="10"/>
        <v>216960</v>
      </c>
      <c r="Q54" s="35">
        <f t="shared" si="11"/>
        <v>225880</v>
      </c>
      <c r="R54" s="35">
        <f t="shared" si="12"/>
        <v>234800</v>
      </c>
      <c r="S54" s="35">
        <f t="shared" si="13"/>
        <v>243720</v>
      </c>
      <c r="T54" s="35">
        <f t="shared" si="14"/>
        <v>252640</v>
      </c>
      <c r="U54" s="35">
        <f t="shared" si="15"/>
        <v>261560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2:37" ht="15" hidden="1" customHeight="1" x14ac:dyDescent="0.25">
      <c r="B55" s="5" t="s">
        <v>40</v>
      </c>
      <c r="C55" s="6">
        <v>2022</v>
      </c>
      <c r="D55" s="7">
        <v>122190</v>
      </c>
      <c r="E55" s="7">
        <v>8710</v>
      </c>
      <c r="F55" s="7">
        <v>244130</v>
      </c>
      <c r="G55" s="31">
        <f t="shared" si="1"/>
        <v>122190</v>
      </c>
      <c r="H55" s="32">
        <f t="shared" si="2"/>
        <v>130900</v>
      </c>
      <c r="I55" s="32">
        <f t="shared" si="3"/>
        <v>139610</v>
      </c>
      <c r="J55" s="32">
        <f t="shared" si="4"/>
        <v>148320</v>
      </c>
      <c r="K55" s="32">
        <f t="shared" si="5"/>
        <v>157030</v>
      </c>
      <c r="L55" s="32">
        <f t="shared" si="6"/>
        <v>165740</v>
      </c>
      <c r="M55" s="32">
        <f t="shared" si="7"/>
        <v>174450</v>
      </c>
      <c r="N55" s="32">
        <f t="shared" si="8"/>
        <v>183160</v>
      </c>
      <c r="O55" s="32">
        <f t="shared" si="9"/>
        <v>191870</v>
      </c>
      <c r="P55" s="32">
        <f t="shared" si="10"/>
        <v>200580</v>
      </c>
      <c r="Q55" s="30">
        <f t="shared" si="11"/>
        <v>209290</v>
      </c>
      <c r="R55" s="30">
        <f t="shared" si="12"/>
        <v>218000</v>
      </c>
      <c r="S55" s="30">
        <f t="shared" si="13"/>
        <v>226710</v>
      </c>
      <c r="T55" s="30">
        <f t="shared" si="14"/>
        <v>235420</v>
      </c>
      <c r="U55" s="30">
        <f t="shared" si="15"/>
        <v>244130</v>
      </c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2:37" ht="15" hidden="1" customHeight="1" x14ac:dyDescent="0.25">
      <c r="B56" s="8"/>
      <c r="C56" s="11">
        <v>2026</v>
      </c>
      <c r="D56" s="10">
        <v>146770</v>
      </c>
      <c r="E56" s="10">
        <v>10470</v>
      </c>
      <c r="F56" s="10">
        <v>293350</v>
      </c>
      <c r="G56" s="31">
        <f t="shared" si="1"/>
        <v>146770</v>
      </c>
      <c r="H56" s="36">
        <f t="shared" si="2"/>
        <v>157240</v>
      </c>
      <c r="I56" s="36">
        <f t="shared" si="3"/>
        <v>167710</v>
      </c>
      <c r="J56" s="36">
        <f t="shared" si="4"/>
        <v>178180</v>
      </c>
      <c r="K56" s="36">
        <f t="shared" si="5"/>
        <v>188650</v>
      </c>
      <c r="L56" s="36">
        <f t="shared" si="6"/>
        <v>199120</v>
      </c>
      <c r="M56" s="36">
        <f t="shared" si="7"/>
        <v>209590</v>
      </c>
      <c r="N56" s="36">
        <f t="shared" si="8"/>
        <v>220060</v>
      </c>
      <c r="O56" s="36">
        <f t="shared" si="9"/>
        <v>230530</v>
      </c>
      <c r="P56" s="36">
        <f t="shared" si="10"/>
        <v>241000</v>
      </c>
      <c r="Q56" s="35">
        <f t="shared" si="11"/>
        <v>251470</v>
      </c>
      <c r="R56" s="35">
        <f t="shared" si="12"/>
        <v>261940</v>
      </c>
      <c r="S56" s="35">
        <f t="shared" si="13"/>
        <v>272410</v>
      </c>
      <c r="T56" s="35">
        <f t="shared" si="14"/>
        <v>282880</v>
      </c>
      <c r="U56" s="35">
        <f t="shared" si="15"/>
        <v>293350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</sheetData>
  <sheetProtection sheet="1" objects="1" scenarios="1"/>
  <mergeCells count="9">
    <mergeCell ref="A8:A9"/>
    <mergeCell ref="B1:D1"/>
    <mergeCell ref="B8:D8"/>
    <mergeCell ref="E1:I1"/>
    <mergeCell ref="B9:D9"/>
    <mergeCell ref="B11:AK11"/>
    <mergeCell ref="E6:F6"/>
    <mergeCell ref="E7:G7"/>
    <mergeCell ref="B10:D10"/>
  </mergeCells>
  <dataValidations count="3">
    <dataValidation sqref="C2" xr:uid="{00000000-0002-0000-0000-000000000000}">
      <formula1>1</formula1>
      <formula2>22</formula2>
    </dataValidation>
    <dataValidation operator="greaterThan" sqref="C3" xr:uid="{00000000-0002-0000-0000-000001000000}">
      <formula1>0</formula1>
      <formula2>0</formula2>
    </dataValidation>
    <dataValidation type="date" operator="greaterThan" sqref="C5" xr:uid="{00000000-0002-0000-0000-000002000000}">
      <formula1>1/1/1900</formula1>
      <formula2>0</formula2>
    </dataValidation>
  </dataValidations>
  <hyperlinks>
    <hyperlink ref="B10" r:id="rId1" xr:uid="{00000000-0004-0000-0000-000000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0</cp:revision>
  <dcterms:created xsi:type="dcterms:W3CDTF">2026-08-08T03:54:08Z</dcterms:created>
  <dcterms:modified xsi:type="dcterms:W3CDTF">2026-08-16T14:57:40Z</dcterms:modified>
  <dc:language>en-US</dc:language>
</cp:coreProperties>
</file>