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mmm\-yyyy"/>
    <numFmt numFmtId="165" formatCode="dd/mm/yyyy"/>
  </numFmts>
  <fonts count="20">
    <font>
      <name val="Calibri"/>
      <color theme="1"/>
      <sz val="11"/>
    </font>
    <font>
      <name val="Cambria"/>
      <color theme="1"/>
      <sz val="11"/>
    </font>
    <font>
      <name val="Calibri"/>
      <b val="1"/>
      <color theme="1"/>
      <sz val="11"/>
    </font>
    <font>
      <name val="Calibri"/>
      <color theme="10"/>
      <sz val="11"/>
    </font>
    <font>
      <name val="Calibri"/>
      <color rgb="FFFF0000"/>
      <sz val="28"/>
    </font>
    <font>
      <name val="Calibri"/>
      <b val="1"/>
      <color theme="1"/>
      <sz val="14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FF0000"/>
      <sz val="16"/>
    </font>
    <font>
      <name val="Calibri"/>
      <color rgb="FFFF0000"/>
      <sz val="18"/>
    </font>
    <font>
      <name val="Calibri"/>
      <b val="1"/>
      <color theme="1"/>
      <sz val="20"/>
    </font>
    <font>
      <name val="Calibri"/>
      <b val="1"/>
      <color theme="1"/>
      <sz val="11"/>
    </font>
    <font>
      <name val="Calibri"/>
      <family val="2"/>
      <b val="1"/>
      <color theme="9" tint="-0.499984740745262"/>
      <sz val="22"/>
    </font>
    <font>
      <name val="Calibri"/>
      <family val="2"/>
      <b val="1"/>
      <sz val="14"/>
    </font>
    <font>
      <name val="Calibri"/>
      <family val="2"/>
      <b val="1"/>
      <sz val="20"/>
    </font>
    <font>
      <name val="Calibri"/>
      <family val="2"/>
      <b val="1"/>
      <color rgb="FFFF0000"/>
      <sz val="22"/>
    </font>
    <font>
      <name val="Calibri"/>
      <family val="2"/>
      <color rgb="FFFF0000"/>
      <sz val="14"/>
    </font>
    <font>
      <name val="Calibri"/>
      <family val="2"/>
      <b val="1"/>
      <color theme="1"/>
      <sz val="16"/>
    </font>
    <font>
      <name val="Calibri"/>
      <family val="2"/>
      <b val="1"/>
      <color rgb="FFFF0000"/>
      <sz val="16"/>
    </font>
    <font>
      <name val="Calibri"/>
      <family val="2"/>
      <b val="1"/>
      <color rgb="FFFFFFFF"/>
      <sz val="14"/>
    </font>
  </fonts>
  <fills count="14">
    <fill>
      <patternFill/>
    </fill>
    <fill>
      <patternFill patternType="gray125"/>
    </fill>
    <fill>
      <patternFill patternType="solid">
        <fgColor theme="5" tint="0.7998596148564104"/>
        <bgColor indexed="65"/>
      </patternFill>
    </fill>
    <fill>
      <patternFill patternType="solid">
        <fgColor theme="6" tint="0.7998596148564104"/>
        <bgColor indexed="65"/>
      </patternFill>
    </fill>
    <fill>
      <patternFill patternType="solid">
        <fgColor theme="7" tint="0.7998596148564104"/>
        <bgColor indexed="65"/>
      </patternFill>
    </fill>
    <fill>
      <patternFill patternType="solid">
        <fgColor theme="0"/>
      </patternFill>
    </fill>
    <fill>
      <patternFill patternType="solid">
        <fgColor theme="7" tint="0.5998107852412489"/>
        <bgColor indexed="65"/>
      </patternFill>
    </fill>
    <fill>
      <patternFill patternType="solid">
        <fgColor rgb="FFFFFF00"/>
      </patternFill>
    </fill>
    <fill>
      <patternFill patternType="solid">
        <fgColor rgb="FFD9EAF7"/>
      </patternFill>
    </fill>
    <fill>
      <patternFill patternType="solid">
        <fgColor rgb="FFFF0000"/>
      </patternFill>
    </fill>
    <fill>
      <patternFill patternType="solid">
        <fgColor rgb="FF92D050"/>
      </patternFill>
    </fill>
    <fill>
      <patternFill patternType="solid">
        <fgColor rgb="FF1F4E78"/>
      </patternFill>
    </fill>
    <fill>
      <patternFill patternType="solid">
        <fgColor theme="2" tint="-0.899990844447157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10"/>
    <xf numFmtId="0" fontId="3" fillId="0" borderId="10"/>
  </cellStyleXfs>
  <cellXfs count="53">
    <xf numFmtId="0" fontId="0" fillId="0" borderId="0" pivotButton="0" quotePrefix="0" xfId="0"/>
    <xf numFmtId="0" fontId="0" fillId="6" borderId="1" pivotButton="0" quotePrefix="0" xfId="0"/>
    <xf numFmtId="0" fontId="0" fillId="0" borderId="1" pivotButton="0" quotePrefix="0" xfId="0"/>
    <xf numFmtId="0" fontId="2" fillId="3" borderId="1" pivotButton="0" quotePrefix="0" xfId="0"/>
    <xf numFmtId="0" fontId="0" fillId="4" borderId="1" pivotButton="0" quotePrefix="0" xfId="0"/>
    <xf numFmtId="3" fontId="1" fillId="4" borderId="1" applyAlignment="1" pivotButton="0" quotePrefix="0" xfId="0">
      <alignment vertical="center" wrapText="1"/>
    </xf>
    <xf numFmtId="3" fontId="0" fillId="4" borderId="1" pivotButton="0" quotePrefix="0" xfId="0"/>
    <xf numFmtId="3" fontId="0" fillId="0" borderId="1" pivotButton="0" quotePrefix="0" xfId="0"/>
    <xf numFmtId="0" fontId="0" fillId="5" borderId="1" pivotButton="0" quotePrefix="0" xfId="0"/>
    <xf numFmtId="3" fontId="0" fillId="5" borderId="1" pivotButton="0" quotePrefix="0" xfId="0"/>
    <xf numFmtId="0" fontId="4" fillId="6" borderId="1" applyAlignment="1" pivotButton="0" quotePrefix="0" xfId="1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2" pivotButton="0" quotePrefix="0" xfId="0"/>
    <xf numFmtId="0" fontId="0" fillId="0" borderId="8" pivotButton="0" quotePrefix="0" xfId="0"/>
    <xf numFmtId="0" fontId="0" fillId="2" borderId="1" applyAlignment="1" pivotButton="0" quotePrefix="0" xfId="0">
      <alignment horizontal="center" vertical="center"/>
    </xf>
    <xf numFmtId="0" fontId="0" fillId="0" borderId="9" pivotButton="0" quotePrefix="0" xfId="0"/>
    <xf numFmtId="0" fontId="11" fillId="0" borderId="0" pivotButton="0" quotePrefix="0" xfId="0"/>
    <xf numFmtId="0" fontId="6" fillId="8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center"/>
    </xf>
    <xf numFmtId="3" fontId="7" fillId="0" borderId="1" applyAlignment="1" pivotButton="0" quotePrefix="0" xfId="0">
      <alignment horizontal="right"/>
    </xf>
    <xf numFmtId="0" fontId="11" fillId="0" borderId="1" pivotButton="0" quotePrefix="0" xfId="0"/>
    <xf numFmtId="0" fontId="6" fillId="8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right"/>
    </xf>
    <xf numFmtId="3" fontId="2" fillId="0" borderId="1" applyAlignment="1" pivotButton="0" quotePrefix="0" xfId="0">
      <alignment horizontal="right"/>
    </xf>
    <xf numFmtId="14" fontId="13" fillId="0" borderId="1" pivotButton="0" quotePrefix="0" xfId="0"/>
    <xf numFmtId="3" fontId="14" fillId="0" borderId="1" pivotButton="0" quotePrefix="0" xfId="0"/>
    <xf numFmtId="0" fontId="14" fillId="0" borderId="1" pivotButton="0" quotePrefix="0" xfId="0"/>
    <xf numFmtId="3" fontId="15" fillId="10" borderId="1" pivotButton="0" quotePrefix="0" xfId="0"/>
    <xf numFmtId="0" fontId="17" fillId="10" borderId="1" pivotButton="0" quotePrefix="0" xfId="0"/>
    <xf numFmtId="0" fontId="17" fillId="10" borderId="0" pivotButton="0" quotePrefix="0" xfId="0"/>
    <xf numFmtId="0" fontId="18" fillId="10" borderId="1" pivotButton="0" quotePrefix="0" xfId="0"/>
    <xf numFmtId="0" fontId="8" fillId="13" borderId="1" applyAlignment="1" pivotButton="0" quotePrefix="0" xfId="0">
      <alignment horizontal="center" vertical="center"/>
    </xf>
    <xf numFmtId="0" fontId="5" fillId="7" borderId="2" applyAlignment="1" pivotButton="0" quotePrefix="0" xfId="0">
      <alignment horizontal="center"/>
    </xf>
    <xf numFmtId="0" fontId="9" fillId="12" borderId="1" applyAlignment="1" pivotButton="0" quotePrefix="0" xfId="0">
      <alignment horizontal="center" wrapText="1"/>
    </xf>
    <xf numFmtId="0" fontId="10" fillId="9" borderId="0" applyAlignment="1" pivotButton="0" quotePrefix="0" xfId="0">
      <alignment horizontal="center"/>
    </xf>
    <xf numFmtId="0" fontId="12" fillId="0" borderId="10" applyAlignment="1" pivotButton="0" quotePrefix="0" xfId="0">
      <alignment horizontal="center"/>
    </xf>
    <xf numFmtId="0" fontId="12" fillId="0" borderId="11" applyAlignment="1" pivotButton="0" quotePrefix="0" xfId="0">
      <alignment horizontal="center"/>
    </xf>
    <xf numFmtId="0" fontId="16" fillId="12" borderId="1" applyAlignment="1" pivotButton="0" quotePrefix="0" xfId="0">
      <alignment horizontal="center" wrapText="1"/>
    </xf>
    <xf numFmtId="0" fontId="19" fillId="11" borderId="0" applyAlignment="1" pivotButton="0" quotePrefix="0" xfId="0">
      <alignment horizontal="center" vertical="center"/>
    </xf>
    <xf numFmtId="0" fontId="10" fillId="9" borderId="10" applyAlignment="1" pivotButton="0" quotePrefix="0" xfId="0">
      <alignment horizontal="center"/>
    </xf>
    <xf numFmtId="0" fontId="19" fillId="11" borderId="10" applyAlignment="1" pivotButton="0" quotePrefix="0" xfId="0">
      <alignment horizontal="center" vertical="center"/>
    </xf>
    <xf numFmtId="165" fontId="13" fillId="0" borderId="1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11" pivotButton="0" quotePrefix="0" xfId="0"/>
    <xf numFmtId="3" fontId="14" fillId="0" borderId="1" applyProtection="1" pivotButton="0" quotePrefix="0" xfId="0">
      <protection locked="0" hidden="0"/>
    </xf>
    <xf numFmtId="0" fontId="14" fillId="0" borderId="1" applyProtection="1" pivotButton="0" quotePrefix="0" xfId="0">
      <protection locked="0" hidden="0"/>
    </xf>
    <xf numFmtId="165" fontId="13" fillId="0" borderId="1" applyProtection="1" pivotButton="0" quotePrefix="0" xfId="0">
      <protection locked="0" hidden="0"/>
    </xf>
  </cellXfs>
  <cellStyles count="2">
    <cellStyle name="Normal" xfId="0" builtinId="0"/>
    <cellStyle name="Hyperlink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lxspace.co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3"/>
  <sheetViews>
    <sheetView tabSelected="1" workbookViewId="0">
      <selection activeCell="K3" sqref="K3"/>
    </sheetView>
  </sheetViews>
  <sheetFormatPr baseColWidth="8" defaultRowHeight="15"/>
  <cols>
    <col width="7.28515625" customWidth="1" min="1" max="1"/>
    <col width="52" customWidth="1" min="2" max="2"/>
    <col width="28.5703125" customWidth="1" min="3" max="3"/>
    <col width="0.140625" customWidth="1" min="4" max="4"/>
    <col width="9" customWidth="1" min="5" max="5"/>
    <col width="14" customWidth="1" min="6" max="7"/>
    <col width="18" customWidth="1" min="8" max="8"/>
    <col width="20" customWidth="1" min="9" max="9"/>
    <col width="11.85546875" customWidth="1" min="10" max="10"/>
    <col width="12.7109375" customWidth="1" min="11" max="11"/>
    <col width="9.85546875" customWidth="1" min="19" max="19"/>
    <col width="10.7109375" customWidth="1" min="20" max="20"/>
    <col hidden="1" width="13" customWidth="1" min="38" max="40"/>
  </cols>
  <sheetData>
    <row r="1" ht="26.25" customHeight="1">
      <c r="B1" s="44" t="inlineStr">
        <is>
          <t>Average Basic Pay Calculator (24 Months)</t>
        </is>
      </c>
      <c r="E1" s="45" t="inlineStr">
        <is>
          <t>Month-wise Basic Pay &amp; PP — Last 24 Months</t>
        </is>
      </c>
    </row>
    <row r="2" ht="30" customHeight="1">
      <c r="B2" s="33" t="inlineStr">
        <is>
          <t>BPS of Employee (Enter 1 to 22)</t>
        </is>
      </c>
      <c r="C2" s="50" t="n">
        <v>1</v>
      </c>
      <c r="E2" s="21" t="inlineStr">
        <is>
          <t>Sr No</t>
        </is>
      </c>
      <c r="F2" s="21" t="inlineStr">
        <is>
          <t xml:space="preserve">Month </t>
        </is>
      </c>
      <c r="G2" s="26" t="inlineStr">
        <is>
          <t>Basic Pay (BPS)</t>
        </is>
      </c>
      <c r="H2" s="26" t="inlineStr">
        <is>
          <t>Personal Pay (PP)</t>
        </is>
      </c>
      <c r="I2" s="26" t="inlineStr">
        <is>
          <t>Total Basic Pay + PP</t>
        </is>
      </c>
    </row>
    <row r="3" ht="26.25" customHeight="1">
      <c r="B3" s="33" t="inlineStr">
        <is>
          <t xml:space="preserve">Last Basic Pay without Usual Increment </t>
        </is>
      </c>
      <c r="C3" s="50" t="n">
        <v>31880</v>
      </c>
      <c r="E3" s="22" t="n">
        <v>1</v>
      </c>
      <c r="F3" s="23">
        <f>IF($C$5="","",DATE(YEAR($C$5),MONTH($C$5)-24+$E3,1))</f>
        <v/>
      </c>
      <c r="G3" s="24">
        <f>IF(I3="","",MIN(I3,INDEX($F$50:$F$93,2*$C$2-1+IF(F3&gt;=DATE(2026,7,1),1,0))))</f>
        <v/>
      </c>
      <c r="H3" s="27">
        <f>IF(I3="","",MAX(I3-G3,0))</f>
        <v/>
      </c>
      <c r="I3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3)+IF(MONTH($C$5)=12,1,0)-IF(MONTH(F3)=12,1,0)))&gt;=0),INDEX($D$50:$D$93,2*$C$2-1+IF(F3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3)+IF(MONTH($C$5)=12,1,0)-IF(MONTH(F3)=12,1,0)))*INDEX($E$50:$E$93,2*$C$2-1+IF(F3&gt;=DATE(2026,7,1),1,0)),""),""))</f>
        <v/>
      </c>
    </row>
    <row r="4" ht="26.25" customHeight="1">
      <c r="B4" s="34" t="inlineStr">
        <is>
          <t>Personal Pay (PP) If any</t>
        </is>
      </c>
      <c r="C4" s="51" t="n">
        <v>0</v>
      </c>
      <c r="E4" s="22" t="n">
        <v>2</v>
      </c>
      <c r="F4" s="23">
        <f>IF($C$5="","",DATE(YEAR($C$5),MONTH($C$5)-24+$E4,1))</f>
        <v/>
      </c>
      <c r="G4" s="24">
        <f>IF(I4="","",MIN(I4,INDEX($F$50:$F$93,2*$C$2-1+IF(F4&gt;=DATE(2026,7,1),1,0))))</f>
        <v/>
      </c>
      <c r="H4" s="27">
        <f>IF(I4="","",MAX(I4-G4,0))</f>
        <v/>
      </c>
      <c r="I4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4)+IF(MONTH($C$5)=12,1,0)-IF(MONTH(F4)=12,1,0)))&gt;=0),INDEX($D$50:$D$93,2*$C$2-1+IF(F4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4)+IF(MONTH($C$5)=12,1,0)-IF(MONTH(F4)=12,1,0)))*INDEX($E$50:$E$93,2*$C$2-1+IF(F4&gt;=DATE(2026,7,1),1,0)),""),""))</f>
        <v/>
      </c>
    </row>
    <row r="5" ht="21" customHeight="1">
      <c r="B5" s="33" t="inlineStr">
        <is>
          <t xml:space="preserve">Date of Retirement </t>
        </is>
      </c>
      <c r="C5" s="52" t="n">
        <v>46208</v>
      </c>
      <c r="E5" s="22" t="n">
        <v>3</v>
      </c>
      <c r="F5" s="23">
        <f>IF($C$5="","",DATE(YEAR($C$5),MONTH($C$5)-24+$E5,1))</f>
        <v/>
      </c>
      <c r="G5" s="24">
        <f>IF(I5="","",MIN(I5,INDEX($F$50:$F$93,2*$C$2-1+IF(F5&gt;=DATE(2026,7,1),1,0))))</f>
        <v/>
      </c>
      <c r="H5" s="27">
        <f>IF(I5="","",MAX(I5-G5,0))</f>
        <v/>
      </c>
      <c r="I5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5)+IF(MONTH($C$5)=12,1,0)-IF(MONTH(F5)=12,1,0)))&gt;=0),INDEX($D$50:$D$93,2*$C$2-1+IF(F5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5)+IF(MONTH($C$5)=12,1,0)-IF(MONTH(F5)=12,1,0)))*INDEX($E$50:$E$93,2*$C$2-1+IF(F5&gt;=DATE(2026,7,1),1,0)),""),""))</f>
        <v/>
      </c>
    </row>
    <row r="6" ht="28.5" customHeight="1">
      <c r="B6" s="35" t="inlineStr">
        <is>
          <t>Average of Last 24 months Basic Pay</t>
        </is>
      </c>
      <c r="C6" s="32">
        <f>IF(OR($C$2="",$C$3="",$C$5=""),"",IF(COUNT($I$3:$I$26)=24,ROUND(SUM($I$3:$I$26)/24,0),"Invalid BPS, Basic Pay, PP or Retirement Date"))</f>
        <v/>
      </c>
      <c r="E6" s="22" t="n">
        <v>4</v>
      </c>
      <c r="F6" s="23">
        <f>IF($C$5="","",DATE(YEAR($C$5),MONTH($C$5)-24+$E6,1))</f>
        <v/>
      </c>
      <c r="G6" s="24">
        <f>IF(I6="","",MIN(I6,INDEX($F$50:$F$93,2*$C$2-1+IF(F6&gt;=DATE(2026,7,1),1,0))))</f>
        <v/>
      </c>
      <c r="H6" s="27">
        <f>IF(I6="","",MAX(I6-G6,0))</f>
        <v/>
      </c>
      <c r="I6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6)+IF(MONTH($C$5)=12,1,0)-IF(MONTH(F6)=12,1,0)))&gt;=0),INDEX($D$50:$D$93,2*$C$2-1+IF(F6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6)+IF(MONTH($C$5)=12,1,0)-IF(MONTH(F6)=12,1,0)))*INDEX($E$50:$E$93,2*$C$2-1+IF(F6&gt;=DATE(2026,7,1),1,0)),""),""))</f>
        <v/>
      </c>
    </row>
    <row r="7" ht="15" customHeight="1">
      <c r="E7" s="22" t="n">
        <v>5</v>
      </c>
      <c r="F7" s="23">
        <f>IF($C$5="","",DATE(YEAR($C$5),MONTH($C$5)-24+$E7,1))</f>
        <v/>
      </c>
      <c r="G7" s="24">
        <f>IF(I7="","",MIN(I7,INDEX($F$50:$F$93,2*$C$2-1+IF(F7&gt;=DATE(2026,7,1),1,0))))</f>
        <v/>
      </c>
      <c r="H7" s="27">
        <f>IF(I7="","",MAX(I7-G7,0))</f>
        <v/>
      </c>
      <c r="I7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7)+IF(MONTH($C$5)=12,1,0)-IF(MONTH(F7)=12,1,0)))&gt;=0),INDEX($D$50:$D$93,2*$C$2-1+IF(F7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7)+IF(MONTH($C$5)=12,1,0)-IF(MONTH(F7)=12,1,0)))*INDEX($E$50:$E$93,2*$C$2-1+IF(F7&gt;=DATE(2026,7,1),1,0)),""),""))</f>
        <v/>
      </c>
    </row>
    <row r="8" ht="45.75" customHeight="1">
      <c r="A8" s="36" t="inlineStr">
        <is>
          <t>Note</t>
        </is>
      </c>
      <c r="B8" s="38" t="inlineStr">
        <is>
          <t>This calculator will work till any other pay scale revision after July 2026</t>
        </is>
      </c>
      <c r="C8" s="47" t="n"/>
      <c r="D8" s="48" t="n"/>
      <c r="E8" s="22" t="n">
        <v>6</v>
      </c>
      <c r="F8" s="23">
        <f>IF($C$5="","",DATE(YEAR($C$5),MONTH($C$5)-24+$E8,1))</f>
        <v/>
      </c>
      <c r="G8" s="24">
        <f>IF(I8="","",MIN(I8,INDEX($F$50:$F$93,2*$C$2-1+IF(F8&gt;=DATE(2026,7,1),1,0))))</f>
        <v/>
      </c>
      <c r="H8" s="27">
        <f>IF(I8="","",MAX(I8-G8,0))</f>
        <v/>
      </c>
      <c r="I8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8)+IF(MONTH($C$5)=12,1,0)-IF(MONTH(F8)=12,1,0)))&gt;=0),INDEX($D$50:$D$93,2*$C$2-1+IF(F8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8)+IF(MONTH($C$5)=12,1,0)-IF(MONTH(F8)=12,1,0)))*INDEX($E$50:$E$93,2*$C$2-1+IF(F8&gt;=DATE(2026,7,1),1,0)),""),""))</f>
        <v/>
      </c>
    </row>
    <row r="9" ht="59.25" customHeight="1">
      <c r="A9" s="19" t="n"/>
      <c r="B9" s="42" t="inlineStr">
        <is>
          <t xml:space="preserve">If You Promoted /Upgraded or Given Time Scale during the last 24 months. This calculator will not give correct Average Basic Pay </t>
        </is>
      </c>
      <c r="C9" s="47" t="n"/>
      <c r="D9" s="48" t="n"/>
      <c r="E9" s="22" t="n">
        <v>7</v>
      </c>
      <c r="F9" s="23">
        <f>IF($C$5="","",DATE(YEAR($C$5),MONTH($C$5)-24+$E9,1))</f>
        <v/>
      </c>
      <c r="G9" s="24">
        <f>IF(I9="","",MIN(I9,INDEX($F$50:$F$93,2*$C$2-1+IF(F9&gt;=DATE(2026,7,1),1,0))))</f>
        <v/>
      </c>
      <c r="H9" s="27">
        <f>IF(I9="","",MAX(I9-G9,0))</f>
        <v/>
      </c>
      <c r="I9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9)+IF(MONTH($C$5)=12,1,0)-IF(MONTH(F9)=12,1,0)))&gt;=0),INDEX($D$50:$D$93,2*$C$2-1+IF(F9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9)+IF(MONTH($C$5)=12,1,0)-IF(MONTH(F9)=12,1,0)))*INDEX($E$50:$E$93,2*$C$2-1+IF(F9&gt;=DATE(2026,7,1),1,0)),""),""))</f>
        <v/>
      </c>
    </row>
    <row r="10" ht="28.5" customHeight="1">
      <c r="B10" s="41" t="inlineStr">
        <is>
          <t>https://www.glxspace.com</t>
        </is>
      </c>
      <c r="D10" s="49" t="n"/>
      <c r="E10" s="22" t="n">
        <v>8</v>
      </c>
      <c r="F10" s="23">
        <f>IF($C$5="","",DATE(YEAR($C$5),MONTH($C$5)-24+$E10,1))</f>
        <v/>
      </c>
      <c r="G10" s="24">
        <f>IF(I10="","",MIN(I10,INDEX($F$50:$F$93,2*$C$2-1+IF(F10&gt;=DATE(2026,7,1),1,0))))</f>
        <v/>
      </c>
      <c r="H10" s="27">
        <f>IF(I10="","",MAX(I10-G10,0))</f>
        <v/>
      </c>
      <c r="I10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10)+IF(MONTH($C$5)=12,1,0)-IF(MONTH(F10)=12,1,0)))&gt;=0),INDEX($D$50:$D$93,2*$C$2-1+IF(F10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10)+IF(MONTH($C$5)=12,1,0)-IF(MONTH(F10)=12,1,0)))*INDEX($E$50:$E$93,2*$C$2-1+IF(F10&gt;=DATE(2026,7,1),1,0)),""),""))</f>
        <v/>
      </c>
    </row>
    <row r="11">
      <c r="E11" s="22" t="n">
        <v>9</v>
      </c>
      <c r="F11" s="23">
        <f>IF($C$5="","",DATE(YEAR($C$5),MONTH($C$5)-24+$E11,1))</f>
        <v/>
      </c>
      <c r="G11" s="24">
        <f>IF(I11="","",MIN(I11,INDEX($F$50:$F$93,2*$C$2-1+IF(F11&gt;=DATE(2026,7,1),1,0))))</f>
        <v/>
      </c>
      <c r="H11" s="27">
        <f>IF(I11="","",MAX(I11-G11,0))</f>
        <v/>
      </c>
      <c r="I11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11)+IF(MONTH($C$5)=12,1,0)-IF(MONTH(F11)=12,1,0)))&gt;=0),INDEX($D$50:$D$93,2*$C$2-1+IF(F11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11)+IF(MONTH($C$5)=12,1,0)-IF(MONTH(F11)=12,1,0)))*INDEX($E$50:$E$93,2*$C$2-1+IF(F11&gt;=DATE(2026,7,1),1,0)),""),""))</f>
        <v/>
      </c>
    </row>
    <row r="12">
      <c r="E12" s="22" t="n">
        <v>10</v>
      </c>
      <c r="F12" s="23">
        <f>IF($C$5="","",DATE(YEAR($C$5),MONTH($C$5)-24+$E12,1))</f>
        <v/>
      </c>
      <c r="G12" s="24">
        <f>IF(I12="","",MIN(I12,INDEX($F$50:$F$93,2*$C$2-1+IF(F12&gt;=DATE(2026,7,1),1,0))))</f>
        <v/>
      </c>
      <c r="H12" s="27">
        <f>IF(I12="","",MAX(I12-G12,0))</f>
        <v/>
      </c>
      <c r="I12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12)+IF(MONTH($C$5)=12,1,0)-IF(MONTH(F12)=12,1,0)))&gt;=0),INDEX($D$50:$D$93,2*$C$2-1+IF(F12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12)+IF(MONTH($C$5)=12,1,0)-IF(MONTH(F12)=12,1,0)))*INDEX($E$50:$E$93,2*$C$2-1+IF(F12&gt;=DATE(2026,7,1),1,0)),""),""))</f>
        <v/>
      </c>
    </row>
    <row r="13">
      <c r="E13" s="22" t="n">
        <v>11</v>
      </c>
      <c r="F13" s="23">
        <f>IF($C$5="","",DATE(YEAR($C$5),MONTH($C$5)-24+$E13,1))</f>
        <v/>
      </c>
      <c r="G13" s="24">
        <f>IF(I13="","",MIN(I13,INDEX($F$50:$F$93,2*$C$2-1+IF(F13&gt;=DATE(2026,7,1),1,0))))</f>
        <v/>
      </c>
      <c r="H13" s="27">
        <f>IF(I13="","",MAX(I13-G13,0))</f>
        <v/>
      </c>
      <c r="I13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13)+IF(MONTH($C$5)=12,1,0)-IF(MONTH(F13)=12,1,0)))&gt;=0),INDEX($D$50:$D$93,2*$C$2-1+IF(F13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13)+IF(MONTH($C$5)=12,1,0)-IF(MONTH(F13)=12,1,0)))*INDEX($E$50:$E$93,2*$C$2-1+IF(F13&gt;=DATE(2026,7,1),1,0)),""),""))</f>
        <v/>
      </c>
    </row>
    <row r="14">
      <c r="E14" s="22" t="n">
        <v>12</v>
      </c>
      <c r="F14" s="23">
        <f>IF($C$5="","",DATE(YEAR($C$5),MONTH($C$5)-24+$E14,1))</f>
        <v/>
      </c>
      <c r="G14" s="24">
        <f>IF(I14="","",MIN(I14,INDEX($F$50:$F$93,2*$C$2-1+IF(F14&gt;=DATE(2026,7,1),1,0))))</f>
        <v/>
      </c>
      <c r="H14" s="27">
        <f>IF(I14="","",MAX(I14-G14,0))</f>
        <v/>
      </c>
      <c r="I14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14)+IF(MONTH($C$5)=12,1,0)-IF(MONTH(F14)=12,1,0)))&gt;=0),INDEX($D$50:$D$93,2*$C$2-1+IF(F14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14)+IF(MONTH($C$5)=12,1,0)-IF(MONTH(F14)=12,1,0)))*INDEX($E$50:$E$93,2*$C$2-1+IF(F14&gt;=DATE(2026,7,1),1,0)),""),""))</f>
        <v/>
      </c>
    </row>
    <row r="15">
      <c r="E15" s="22" t="n">
        <v>13</v>
      </c>
      <c r="F15" s="23">
        <f>IF($C$5="","",DATE(YEAR($C$5),MONTH($C$5)-24+$E15,1))</f>
        <v/>
      </c>
      <c r="G15" s="24">
        <f>IF(I15="","",MIN(I15,INDEX($F$50:$F$93,2*$C$2-1+IF(F15&gt;=DATE(2026,7,1),1,0))))</f>
        <v/>
      </c>
      <c r="H15" s="27">
        <f>IF(I15="","",MAX(I15-G15,0))</f>
        <v/>
      </c>
      <c r="I15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15)+IF(MONTH($C$5)=12,1,0)-IF(MONTH(F15)=12,1,0)))&gt;=0),INDEX($D$50:$D$93,2*$C$2-1+IF(F15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15)+IF(MONTH($C$5)=12,1,0)-IF(MONTH(F15)=12,1,0)))*INDEX($E$50:$E$93,2*$C$2-1+IF(F15&gt;=DATE(2026,7,1),1,0)),""),""))</f>
        <v/>
      </c>
    </row>
    <row r="16">
      <c r="E16" s="22" t="n">
        <v>14</v>
      </c>
      <c r="F16" s="23">
        <f>IF($C$5="","",DATE(YEAR($C$5),MONTH($C$5)-24+$E16,1))</f>
        <v/>
      </c>
      <c r="G16" s="24">
        <f>IF(I16="","",MIN(I16,INDEX($F$50:$F$93,2*$C$2-1+IF(F16&gt;=DATE(2026,7,1),1,0))))</f>
        <v/>
      </c>
      <c r="H16" s="27">
        <f>IF(I16="","",MAX(I16-G16,0))</f>
        <v/>
      </c>
      <c r="I16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16)+IF(MONTH($C$5)=12,1,0)-IF(MONTH(F16)=12,1,0)))&gt;=0),INDEX($D$50:$D$93,2*$C$2-1+IF(F16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16)+IF(MONTH($C$5)=12,1,0)-IF(MONTH(F16)=12,1,0)))*INDEX($E$50:$E$93,2*$C$2-1+IF(F16&gt;=DATE(2026,7,1),1,0)),""),""))</f>
        <v/>
      </c>
    </row>
    <row r="17">
      <c r="E17" s="22" t="n">
        <v>15</v>
      </c>
      <c r="F17" s="23">
        <f>IF($C$5="","",DATE(YEAR($C$5),MONTH($C$5)-24+$E17,1))</f>
        <v/>
      </c>
      <c r="G17" s="24">
        <f>IF(I17="","",MIN(I17,INDEX($F$50:$F$93,2*$C$2-1+IF(F17&gt;=DATE(2026,7,1),1,0))))</f>
        <v/>
      </c>
      <c r="H17" s="27">
        <f>IF(I17="","",MAX(I17-G17,0))</f>
        <v/>
      </c>
      <c r="I17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17)+IF(MONTH($C$5)=12,1,0)-IF(MONTH(F17)=12,1,0)))&gt;=0),INDEX($D$50:$D$93,2*$C$2-1+IF(F17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17)+IF(MONTH($C$5)=12,1,0)-IF(MONTH(F17)=12,1,0)))*INDEX($E$50:$E$93,2*$C$2-1+IF(F17&gt;=DATE(2026,7,1),1,0)),""),""))</f>
        <v/>
      </c>
    </row>
    <row r="18">
      <c r="E18" s="22" t="n">
        <v>16</v>
      </c>
      <c r="F18" s="23">
        <f>IF($C$5="","",DATE(YEAR($C$5),MONTH($C$5)-24+$E18,1))</f>
        <v/>
      </c>
      <c r="G18" s="24">
        <f>IF(I18="","",MIN(I18,INDEX($F$50:$F$93,2*$C$2-1+IF(F18&gt;=DATE(2026,7,1),1,0))))</f>
        <v/>
      </c>
      <c r="H18" s="27">
        <f>IF(I18="","",MAX(I18-G18,0))</f>
        <v/>
      </c>
      <c r="I18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18)+IF(MONTH($C$5)=12,1,0)-IF(MONTH(F18)=12,1,0)))&gt;=0),INDEX($D$50:$D$93,2*$C$2-1+IF(F18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18)+IF(MONTH($C$5)=12,1,0)-IF(MONTH(F18)=12,1,0)))*INDEX($E$50:$E$93,2*$C$2-1+IF(F18&gt;=DATE(2026,7,1),1,0)),""),""))</f>
        <v/>
      </c>
    </row>
    <row r="19">
      <c r="E19" s="22" t="n">
        <v>17</v>
      </c>
      <c r="F19" s="23">
        <f>IF($C$5="","",DATE(YEAR($C$5),MONTH($C$5)-24+$E19,1))</f>
        <v/>
      </c>
      <c r="G19" s="24">
        <f>IF(I19="","",MIN(I19,INDEX($F$50:$F$93,2*$C$2-1+IF(F19&gt;=DATE(2026,7,1),1,0))))</f>
        <v/>
      </c>
      <c r="H19" s="27">
        <f>IF(I19="","",MAX(I19-G19,0))</f>
        <v/>
      </c>
      <c r="I19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19)+IF(MONTH($C$5)=12,1,0)-IF(MONTH(F19)=12,1,0)))&gt;=0),INDEX($D$50:$D$93,2*$C$2-1+IF(F19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19)+IF(MONTH($C$5)=12,1,0)-IF(MONTH(F19)=12,1,0)))*INDEX($E$50:$E$93,2*$C$2-1+IF(F19&gt;=DATE(2026,7,1),1,0)),""),""))</f>
        <v/>
      </c>
    </row>
    <row r="20">
      <c r="E20" s="22" t="n">
        <v>18</v>
      </c>
      <c r="F20" s="23">
        <f>IF($C$5="","",DATE(YEAR($C$5),MONTH($C$5)-24+$E20,1))</f>
        <v/>
      </c>
      <c r="G20" s="24">
        <f>IF(I20="","",MIN(I20,INDEX($F$50:$F$93,2*$C$2-1+IF(F20&gt;=DATE(2026,7,1),1,0))))</f>
        <v/>
      </c>
      <c r="H20" s="27">
        <f>IF(I20="","",MAX(I20-G20,0))</f>
        <v/>
      </c>
      <c r="I20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20)+IF(MONTH($C$5)=12,1,0)-IF(MONTH(F20)=12,1,0)))&gt;=0),INDEX($D$50:$D$93,2*$C$2-1+IF(F20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20)+IF(MONTH($C$5)=12,1,0)-IF(MONTH(F20)=12,1,0)))*INDEX($E$50:$E$93,2*$C$2-1+IF(F20&gt;=DATE(2026,7,1),1,0)),""),""))</f>
        <v/>
      </c>
    </row>
    <row r="21">
      <c r="E21" s="22" t="n">
        <v>19</v>
      </c>
      <c r="F21" s="23">
        <f>IF($C$5="","",DATE(YEAR($C$5),MONTH($C$5)-24+$E21,1))</f>
        <v/>
      </c>
      <c r="G21" s="24">
        <f>IF(I21="","",MIN(I21,INDEX($F$50:$F$93,2*$C$2-1+IF(F21&gt;=DATE(2026,7,1),1,0))))</f>
        <v/>
      </c>
      <c r="H21" s="27">
        <f>IF(I21="","",MAX(I21-G21,0))</f>
        <v/>
      </c>
      <c r="I21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21)+IF(MONTH($C$5)=12,1,0)-IF(MONTH(F21)=12,1,0)))&gt;=0),INDEX($D$50:$D$93,2*$C$2-1+IF(F21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21)+IF(MONTH($C$5)=12,1,0)-IF(MONTH(F21)=12,1,0)))*INDEX($E$50:$E$93,2*$C$2-1+IF(F21&gt;=DATE(2026,7,1),1,0)),""),""))</f>
        <v/>
      </c>
    </row>
    <row r="22">
      <c r="E22" s="22" t="n">
        <v>20</v>
      </c>
      <c r="F22" s="23">
        <f>IF($C$5="","",DATE(YEAR($C$5),MONTH($C$5)-24+$E22,1))</f>
        <v/>
      </c>
      <c r="G22" s="24">
        <f>IF(I22="","",MIN(I22,INDEX($F$50:$F$93,2*$C$2-1+IF(F22&gt;=DATE(2026,7,1),1,0))))</f>
        <v/>
      </c>
      <c r="H22" s="27">
        <f>IF(I22="","",MAX(I22-G22,0))</f>
        <v/>
      </c>
      <c r="I22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22)+IF(MONTH($C$5)=12,1,0)-IF(MONTH(F22)=12,1,0)))&gt;=0),INDEX($D$50:$D$93,2*$C$2-1+IF(F22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22)+IF(MONTH($C$5)=12,1,0)-IF(MONTH(F22)=12,1,0)))*INDEX($E$50:$E$93,2*$C$2-1+IF(F22&gt;=DATE(2026,7,1),1,0)),""),""))</f>
        <v/>
      </c>
    </row>
    <row r="23">
      <c r="E23" s="22" t="n">
        <v>21</v>
      </c>
      <c r="F23" s="23">
        <f>IF($C$5="","",DATE(YEAR($C$5),MONTH($C$5)-24+$E23,1))</f>
        <v/>
      </c>
      <c r="G23" s="24">
        <f>IF(I23="","",MIN(I23,INDEX($F$50:$F$93,2*$C$2-1+IF(F23&gt;=DATE(2026,7,1),1,0))))</f>
        <v/>
      </c>
      <c r="H23" s="27">
        <f>IF(I23="","",MAX(I23-G23,0))</f>
        <v/>
      </c>
      <c r="I23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23)+IF(MONTH($C$5)=12,1,0)-IF(MONTH(F23)=12,1,0)))&gt;=0),INDEX($D$50:$D$93,2*$C$2-1+IF(F23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23)+IF(MONTH($C$5)=12,1,0)-IF(MONTH(F23)=12,1,0)))*INDEX($E$50:$E$93,2*$C$2-1+IF(F23&gt;=DATE(2026,7,1),1,0)),""),""))</f>
        <v/>
      </c>
    </row>
    <row r="24">
      <c r="E24" s="22" t="n">
        <v>22</v>
      </c>
      <c r="F24" s="23">
        <f>IF($C$5="","",DATE(YEAR($C$5),MONTH($C$5)-24+$E24,1))</f>
        <v/>
      </c>
      <c r="G24" s="24">
        <f>IF(I24="","",MIN(I24,INDEX($F$50:$F$93,2*$C$2-1+IF(F24&gt;=DATE(2026,7,1),1,0))))</f>
        <v/>
      </c>
      <c r="H24" s="27">
        <f>IF(I24="","",MAX(I24-G24,0))</f>
        <v/>
      </c>
      <c r="I24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24)+IF(MONTH($C$5)=12,1,0)-IF(MONTH(F24)=12,1,0)))&gt;=0),INDEX($D$50:$D$93,2*$C$2-1+IF(F24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24)+IF(MONTH($C$5)=12,1,0)-IF(MONTH(F24)=12,1,0)))*INDEX($E$50:$E$93,2*$C$2-1+IF(F24&gt;=DATE(2026,7,1),1,0)),""),""))</f>
        <v/>
      </c>
    </row>
    <row r="25">
      <c r="E25" s="22" t="n">
        <v>23</v>
      </c>
      <c r="F25" s="23">
        <f>IF($C$5="","",DATE(YEAR($C$5),MONTH($C$5)-24+$E25,1))</f>
        <v/>
      </c>
      <c r="G25" s="24">
        <f>IF(I25="","",MIN(I25,INDEX($F$50:$F$93,2*$C$2-1+IF(F25&gt;=DATE(2026,7,1),1,0))))</f>
        <v/>
      </c>
      <c r="H25" s="27">
        <f>IF(I25="","",MAX(I25-G25,0))</f>
        <v/>
      </c>
      <c r="I25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25)+IF(MONTH($C$5)=12,1,0)-IF(MONTH(F25)=12,1,0)))&gt;=0),INDEX($D$50:$D$93,2*$C$2-1+IF(F25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25)+IF(MONTH($C$5)=12,1,0)-IF(MONTH(F25)=12,1,0)))*INDEX($E$50:$E$93,2*$C$2-1+IF(F25&gt;=DATE(2026,7,1),1,0)),""),""))</f>
        <v/>
      </c>
    </row>
    <row r="26">
      <c r="E26" s="22" t="n">
        <v>24</v>
      </c>
      <c r="F26" s="23">
        <f>IF($C$5="","",DATE(YEAR($C$5),MONTH($C$5)-24+$E26,1))</f>
        <v/>
      </c>
      <c r="G26" s="24">
        <f>IF(I26="","",MIN(I26,INDEX($F$50:$F$93,2*$C$2-1+IF(F26&gt;=DATE(2026,7,1),1,0))))</f>
        <v/>
      </c>
      <c r="H26" s="27">
        <f>IF(I26="","",MAX(I26-G26,0))</f>
        <v/>
      </c>
      <c r="I26" s="27">
        <f>IF(OR($C$2="",$C$3="",$C$5=""),"",IFERROR(IF(AND($C$2&gt;=1,$C$2&lt;=22,$C$3&gt;=INDEX($D$50:$D$93,2*$C$2-1+IF($C$5&gt;=DATE(2026,7,1),1,0)),$C$3&lt;=INDEX($F$50:$F$93,2*$C$2-1+IF($C$5&gt;=DATE(2026,7,1),1,0)),MOD($C$3-INDEX($D$50:$D$93,2*$C$2-1+IF($C$5&gt;=DATE(2026,7,1),1,0)),INDEX($E$50:$E$93,2*$C$2-1+IF($C$5&gt;=DATE(2026,7,1),1,0)))=0,(($C$3-INDEX($D$50:$D$93,2*$C$2-1+IF($C$5&gt;=DATE(2026,7,1),1,0)))/INDEX($E$50:$E$93,2*$C$2-1+IF($C$5&gt;=DATE(2026,7,1),1,0)))&lt;=IF($C$2&lt;=16,30,IF($C$2&lt;=19,20,14)),IF($C$4="",TRUE,AND($C$4&gt;=0,MOD($C$4,INDEX($E$50:$E$93,2*$C$2-1+IF($C$5&gt;=DATE(2026,7,1),1,0)))=0)),OR(IF($C$4="",0,$C$4)=0,(($C$3-INDEX($D$50:$D$93,2*$C$2-1+IF($C$5&gt;=DATE(2026,7,1),1,0)))/INDEX($E$50:$E$93,2*$C$2-1+IF($C$5&gt;=DATE(2026,7,1),1,0)))=IF($C$2&lt;=16,30,IF($C$2&lt;=19,20,14))),((($C$3-INDEX($D$50:$D$93,2*$C$2-1+IF($C$5&gt;=DATE(2026,7,1),1,0)))/INDEX($E$50:$E$93,2*$C$2-1+IF($C$5&gt;=DATE(2026,7,1),1,0)))+(IF($C$4="",0,$C$4)/INDEX($E$50:$E$93,2*$C$2-1+IF($C$5&gt;=DATE(2026,7,1),1,0)))-(YEAR(DATE(YEAR($C$5),MONTH($C$5),1))-YEAR(F26)+IF(MONTH($C$5)=12,1,0)-IF(MONTH(F26)=12,1,0)))&gt;=0),INDEX($D$50:$D$93,2*$C$2-1+IF(F26&gt;=DATE(2026,7,1),1,0))+((($C$3-INDEX($D$50:$D$93,2*$C$2-1+IF($C$5&gt;=DATE(2026,7,1),1,0)))/INDEX($E$50:$E$93,2*$C$2-1+IF($C$5&gt;=DATE(2026,7,1),1,0)))+(IF($C$4="",0,$C$4)/INDEX($E$50:$E$93,2*$C$2-1+IF($C$5&gt;=DATE(2026,7,1),1,0)))-(YEAR(DATE(YEAR($C$5),MONTH($C$5),1))-YEAR(F26)+IF(MONTH($C$5)=12,1,0)-IF(MONTH(F26)=12,1,0)))*INDEX($E$50:$E$93,2*$C$2-1+IF(F26&gt;=DATE(2026,7,1),1,0)),""),""))</f>
        <v/>
      </c>
    </row>
    <row r="27">
      <c r="E27" s="2" t="n"/>
      <c r="F27" s="2" t="n"/>
      <c r="G27" s="27" t="n"/>
      <c r="H27" s="27" t="n"/>
      <c r="I27" s="27" t="n"/>
    </row>
    <row r="28">
      <c r="D28" s="20" t="inlineStr">
        <is>
          <t xml:space="preserve">Total </t>
        </is>
      </c>
      <c r="E28" s="25" t="n"/>
      <c r="F28" s="25" t="n">
        <v>24</v>
      </c>
      <c r="G28" s="28">
        <f>SUM(G3:G26)</f>
        <v/>
      </c>
      <c r="H28" s="28">
        <f>SUM(H3:H26)</f>
        <v/>
      </c>
      <c r="I28" s="28">
        <f>SUM(I3:I26)</f>
        <v/>
      </c>
    </row>
    <row r="29">
      <c r="D29" s="20" t="inlineStr">
        <is>
          <t>Average (24 Months)</t>
        </is>
      </c>
      <c r="E29" s="25" t="n"/>
      <c r="F29" s="25" t="n"/>
      <c r="G29" s="28">
        <f>G28/24</f>
        <v/>
      </c>
      <c r="H29" s="28">
        <f>H28/24</f>
        <v/>
      </c>
      <c r="I29" s="28">
        <f>I28/24</f>
        <v/>
      </c>
    </row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 ht="18.75" customHeight="1">
      <c r="B48" s="37" t="inlineStr">
        <is>
          <t xml:space="preserve">Revised Pay Scale Chart 2026 </t>
        </is>
      </c>
      <c r="C48" s="16" t="n"/>
      <c r="D48" s="16" t="n"/>
      <c r="E48" s="16" t="n"/>
      <c r="F48" s="16" t="n"/>
      <c r="G48" s="16" t="n"/>
      <c r="H48" s="16" t="n"/>
      <c r="I48" s="16" t="n"/>
      <c r="J48" s="16" t="n"/>
      <c r="K48" s="16" t="n"/>
      <c r="L48" s="16" t="n"/>
      <c r="M48" s="16" t="n"/>
      <c r="N48" s="16" t="n"/>
      <c r="O48" s="16" t="n"/>
      <c r="P48" s="16" t="n"/>
      <c r="Q48" s="16" t="n"/>
      <c r="R48" s="16" t="n"/>
      <c r="S48" s="16" t="n"/>
      <c r="T48" s="16" t="n"/>
      <c r="U48" s="16" t="n"/>
      <c r="V48" s="16" t="n"/>
      <c r="W48" s="16" t="n"/>
      <c r="X48" s="16" t="n"/>
      <c r="Y48" s="16" t="n"/>
      <c r="Z48" s="16" t="n"/>
      <c r="AA48" s="16" t="n"/>
      <c r="AB48" s="16" t="n"/>
      <c r="AC48" s="16" t="n"/>
      <c r="AD48" s="16" t="n"/>
      <c r="AE48" s="16" t="n"/>
      <c r="AF48" s="16" t="n"/>
      <c r="AG48" s="16" t="n"/>
      <c r="AH48" s="16" t="n"/>
      <c r="AI48" s="16" t="n"/>
      <c r="AJ48" s="16" t="n"/>
      <c r="AK48" s="16" t="n"/>
    </row>
    <row r="49">
      <c r="B49" s="3" t="inlineStr">
        <is>
          <t>BPS</t>
        </is>
      </c>
      <c r="C49" s="3" t="inlineStr">
        <is>
          <t xml:space="preserve">Pay Scale </t>
        </is>
      </c>
      <c r="D49" s="3" t="inlineStr">
        <is>
          <t xml:space="preserve">Initial </t>
        </is>
      </c>
      <c r="E49" s="3" t="inlineStr">
        <is>
          <t>Inc</t>
        </is>
      </c>
      <c r="F49" s="3" t="inlineStr">
        <is>
          <t xml:space="preserve">Last </t>
        </is>
      </c>
      <c r="G49" s="3" t="n"/>
      <c r="H49" s="3" t="n">
        <v>1</v>
      </c>
      <c r="I49" s="3" t="n">
        <v>2</v>
      </c>
      <c r="J49" s="3" t="n">
        <v>3</v>
      </c>
      <c r="K49" s="3" t="n">
        <v>4</v>
      </c>
      <c r="L49" s="3" t="n">
        <v>5</v>
      </c>
      <c r="M49" s="3" t="n">
        <v>6</v>
      </c>
      <c r="N49" s="3" t="n">
        <v>7</v>
      </c>
      <c r="O49" s="3" t="n">
        <v>8</v>
      </c>
      <c r="P49" s="3" t="n">
        <v>9</v>
      </c>
      <c r="Q49" s="3" t="n">
        <v>10</v>
      </c>
      <c r="R49" s="3" t="n">
        <v>11</v>
      </c>
      <c r="S49" s="3" t="n">
        <v>12</v>
      </c>
      <c r="T49" s="3" t="n">
        <v>13</v>
      </c>
      <c r="U49" s="3" t="n">
        <v>14</v>
      </c>
      <c r="V49" s="3" t="n">
        <v>15</v>
      </c>
      <c r="W49" s="3" t="n">
        <v>16</v>
      </c>
      <c r="X49" s="3" t="n">
        <v>17</v>
      </c>
      <c r="Y49" s="3" t="n">
        <v>18</v>
      </c>
      <c r="Z49" s="3" t="n">
        <v>19</v>
      </c>
      <c r="AA49" s="3" t="n">
        <v>20</v>
      </c>
      <c r="AB49" s="3" t="n">
        <v>21</v>
      </c>
      <c r="AC49" s="3" t="n">
        <v>22</v>
      </c>
      <c r="AD49" s="3" t="n">
        <v>23</v>
      </c>
      <c r="AE49" s="3" t="n">
        <v>24</v>
      </c>
      <c r="AF49" s="3" t="n">
        <v>25</v>
      </c>
      <c r="AG49" s="3" t="n">
        <v>26</v>
      </c>
      <c r="AH49" s="3" t="n">
        <v>27</v>
      </c>
      <c r="AI49" s="3" t="n">
        <v>28</v>
      </c>
      <c r="AJ49" s="3" t="n">
        <v>29</v>
      </c>
      <c r="AK49" s="3" t="n">
        <v>30</v>
      </c>
    </row>
    <row r="50">
      <c r="B50" s="18" t="inlineStr">
        <is>
          <t>BPS-01</t>
        </is>
      </c>
      <c r="C50" s="4" t="n">
        <v>2022</v>
      </c>
      <c r="D50" s="5" t="n">
        <v>13550</v>
      </c>
      <c r="E50" s="5" t="n">
        <v>430</v>
      </c>
      <c r="F50" s="5" t="n">
        <v>26450</v>
      </c>
      <c r="G50" s="5">
        <f>D50</f>
        <v/>
      </c>
      <c r="H50" s="6">
        <f>G50+E50*1</f>
        <v/>
      </c>
      <c r="I50" s="6">
        <f>G50+E50*2</f>
        <v/>
      </c>
      <c r="J50" s="6">
        <f>G50+E50*3</f>
        <v/>
      </c>
      <c r="K50" s="6">
        <f>G50+E50*4</f>
        <v/>
      </c>
      <c r="L50" s="6">
        <f>G50+E50*5</f>
        <v/>
      </c>
      <c r="M50" s="6">
        <f>G50+E50*6</f>
        <v/>
      </c>
      <c r="N50" s="6">
        <f>G50+E50*7</f>
        <v/>
      </c>
      <c r="O50" s="6">
        <f>G50+E50*8</f>
        <v/>
      </c>
      <c r="P50" s="6">
        <f>G50+E50*9</f>
        <v/>
      </c>
      <c r="Q50" s="4">
        <f>G50+E50*10</f>
        <v/>
      </c>
      <c r="R50" s="4">
        <f>G50+E50*11</f>
        <v/>
      </c>
      <c r="S50" s="4">
        <f>G50+E50*12</f>
        <v/>
      </c>
      <c r="T50" s="4">
        <f>G50+E50*13</f>
        <v/>
      </c>
      <c r="U50" s="4">
        <f>G50+E50*14</f>
        <v/>
      </c>
      <c r="V50" s="4">
        <f>G50+E50*15</f>
        <v/>
      </c>
      <c r="W50" s="4">
        <f>G50+E50*16</f>
        <v/>
      </c>
      <c r="X50" s="4">
        <f>G50+E50*17</f>
        <v/>
      </c>
      <c r="Y50" s="4">
        <f>G50+E50*18</f>
        <v/>
      </c>
      <c r="Z50" s="4">
        <f>G50+E50*19</f>
        <v/>
      </c>
      <c r="AA50" s="4">
        <f>G50+E50*20</f>
        <v/>
      </c>
      <c r="AB50" s="4">
        <f>G50+E50*21</f>
        <v/>
      </c>
      <c r="AC50" s="4">
        <f>G50+E50*22</f>
        <v/>
      </c>
      <c r="AD50" s="4">
        <f>G50+E50*23</f>
        <v/>
      </c>
      <c r="AE50" s="4">
        <f>G50+E50*24</f>
        <v/>
      </c>
      <c r="AF50" s="4">
        <f>G50+E50*25</f>
        <v/>
      </c>
      <c r="AG50" s="4">
        <f>G50+E50*26</f>
        <v/>
      </c>
      <c r="AH50" s="4">
        <f>G50+E50*27</f>
        <v/>
      </c>
      <c r="AI50" s="4">
        <f>G50+E50*28</f>
        <v/>
      </c>
      <c r="AJ50" s="4">
        <f>G50+E50*29</f>
        <v/>
      </c>
      <c r="AK50" s="4">
        <f>G50+E50*30</f>
        <v/>
      </c>
    </row>
    <row r="51">
      <c r="B51" s="19" t="n"/>
      <c r="C51" s="2" t="n">
        <v>2026</v>
      </c>
      <c r="D51" s="7" t="n">
        <v>16280</v>
      </c>
      <c r="E51" s="2" t="n">
        <v>520</v>
      </c>
      <c r="F51" s="7" t="n">
        <v>31880</v>
      </c>
      <c r="G51" s="5">
        <f>D51</f>
        <v/>
      </c>
      <c r="H51" s="7">
        <f>G51+E51*1</f>
        <v/>
      </c>
      <c r="I51" s="7">
        <f>G51+E51*2</f>
        <v/>
      </c>
      <c r="J51" s="7">
        <f>G51+E51*3</f>
        <v/>
      </c>
      <c r="K51" s="7">
        <f>G51+E51*4</f>
        <v/>
      </c>
      <c r="L51" s="7">
        <f>G51+E51*5</f>
        <v/>
      </c>
      <c r="M51" s="7">
        <f>G51+E51*6</f>
        <v/>
      </c>
      <c r="N51" s="7">
        <f>G51+E51*7</f>
        <v/>
      </c>
      <c r="O51" s="7">
        <f>G51+E51*8</f>
        <v/>
      </c>
      <c r="P51" s="7">
        <f>G51+E51*9</f>
        <v/>
      </c>
      <c r="Q51" s="2">
        <f>G51+E51*10</f>
        <v/>
      </c>
      <c r="R51" s="2">
        <f>G51+E51*11</f>
        <v/>
      </c>
      <c r="S51" s="2">
        <f>G51+E51*12</f>
        <v/>
      </c>
      <c r="T51" s="2">
        <f>G51+E51*13</f>
        <v/>
      </c>
      <c r="U51" s="2">
        <f>G51+E51*14</f>
        <v/>
      </c>
      <c r="V51" s="2">
        <f>G51+E51*15</f>
        <v/>
      </c>
      <c r="W51" s="2">
        <f>G51+E51*16</f>
        <v/>
      </c>
      <c r="X51" s="2">
        <f>G51+E51*17</f>
        <v/>
      </c>
      <c r="Y51" s="2">
        <f>G51+E51*18</f>
        <v/>
      </c>
      <c r="Z51" s="2">
        <f>G51+E51*19</f>
        <v/>
      </c>
      <c r="AA51" s="2">
        <f>G51+E51*20</f>
        <v/>
      </c>
      <c r="AB51" s="2">
        <f>G51+E51*21</f>
        <v/>
      </c>
      <c r="AC51" s="2">
        <f>G51+E51*22</f>
        <v/>
      </c>
      <c r="AD51" s="2">
        <f>G51+E51*23</f>
        <v/>
      </c>
      <c r="AE51" s="4">
        <f>G51+E51*24</f>
        <v/>
      </c>
      <c r="AF51" s="4">
        <f>G51+E51*25</f>
        <v/>
      </c>
      <c r="AG51" s="4">
        <f>G51+E51*26</f>
        <v/>
      </c>
      <c r="AH51" s="4">
        <f>G51+E51*27</f>
        <v/>
      </c>
      <c r="AI51" s="4">
        <f>G51+E51*28</f>
        <v/>
      </c>
      <c r="AJ51" s="4">
        <f>G51+E51*29</f>
        <v/>
      </c>
      <c r="AK51" s="4">
        <f>G51+E51*30</f>
        <v/>
      </c>
    </row>
    <row r="52">
      <c r="B52" s="18" t="inlineStr">
        <is>
          <t>BPS-02</t>
        </is>
      </c>
      <c r="C52" s="4" t="n">
        <v>2022</v>
      </c>
      <c r="D52" s="5" t="n">
        <v>13820</v>
      </c>
      <c r="E52" s="5" t="n">
        <v>490</v>
      </c>
      <c r="F52" s="5" t="n">
        <v>28520</v>
      </c>
      <c r="G52" s="5">
        <f>D52</f>
        <v/>
      </c>
      <c r="H52" s="7">
        <f>G52+E52*1</f>
        <v/>
      </c>
      <c r="I52" s="7">
        <f>G52+E52*2</f>
        <v/>
      </c>
      <c r="J52" s="7">
        <f>G52+E52*3</f>
        <v/>
      </c>
      <c r="K52" s="7">
        <f>G52+E52*4</f>
        <v/>
      </c>
      <c r="L52" s="7">
        <f>G52+E52*5</f>
        <v/>
      </c>
      <c r="M52" s="7">
        <f>G52+E52*6</f>
        <v/>
      </c>
      <c r="N52" s="7">
        <f>G52+E52*7</f>
        <v/>
      </c>
      <c r="O52" s="7">
        <f>G52+E52*8</f>
        <v/>
      </c>
      <c r="P52" s="7">
        <f>G52+E52*9</f>
        <v/>
      </c>
      <c r="Q52" s="2">
        <f>G52+E52*10</f>
        <v/>
      </c>
      <c r="R52" s="2">
        <f>G52+E52*11</f>
        <v/>
      </c>
      <c r="S52" s="2">
        <f>G52+E52*12</f>
        <v/>
      </c>
      <c r="T52" s="2">
        <f>G52+E52*13</f>
        <v/>
      </c>
      <c r="U52" s="2">
        <f>G52+E52*14</f>
        <v/>
      </c>
      <c r="V52" s="2">
        <f>G52+E52*15</f>
        <v/>
      </c>
      <c r="W52" s="2">
        <f>G52+E52*16</f>
        <v/>
      </c>
      <c r="X52" s="2">
        <f>G52+E52*17</f>
        <v/>
      </c>
      <c r="Y52" s="2">
        <f>G52+E52*18</f>
        <v/>
      </c>
      <c r="Z52" s="2">
        <f>G52+E52*19</f>
        <v/>
      </c>
      <c r="AA52" s="2">
        <f>G52+E52*20</f>
        <v/>
      </c>
      <c r="AB52" s="2">
        <f>G52+E52*21</f>
        <v/>
      </c>
      <c r="AC52" s="2">
        <f>G52+E52*22</f>
        <v/>
      </c>
      <c r="AD52" s="2">
        <f>G52+E52*23</f>
        <v/>
      </c>
      <c r="AE52" s="4">
        <f>G52+E52*24</f>
        <v/>
      </c>
      <c r="AF52" s="4">
        <f>G52+E52*25</f>
        <v/>
      </c>
      <c r="AG52" s="4">
        <f>G52+E52*26</f>
        <v/>
      </c>
      <c r="AH52" s="4">
        <f>G52+E52*27</f>
        <v/>
      </c>
      <c r="AI52" s="4">
        <f>G52+E52*28</f>
        <v/>
      </c>
      <c r="AJ52" s="4">
        <f>G52+E52*29</f>
        <v/>
      </c>
      <c r="AK52" s="4">
        <f>G52+E52*30</f>
        <v/>
      </c>
    </row>
    <row r="53">
      <c r="B53" s="19" t="n"/>
      <c r="C53" s="2" t="n">
        <v>2026</v>
      </c>
      <c r="D53" s="7" t="n">
        <v>16600</v>
      </c>
      <c r="E53" s="2" t="n">
        <v>590</v>
      </c>
      <c r="F53" s="7" t="n">
        <v>34300</v>
      </c>
      <c r="G53" s="5">
        <f>D53</f>
        <v/>
      </c>
      <c r="H53" s="7">
        <f>G53+E53*1</f>
        <v/>
      </c>
      <c r="I53" s="7">
        <f>G53+E53*2</f>
        <v/>
      </c>
      <c r="J53" s="7">
        <f>G53+E53*3</f>
        <v/>
      </c>
      <c r="K53" s="7">
        <f>G53+E53*4</f>
        <v/>
      </c>
      <c r="L53" s="7">
        <f>G53+E53*5</f>
        <v/>
      </c>
      <c r="M53" s="7">
        <f>G53+E53*6</f>
        <v/>
      </c>
      <c r="N53" s="7">
        <f>G53+E53*7</f>
        <v/>
      </c>
      <c r="O53" s="7">
        <f>G53+E53*8</f>
        <v/>
      </c>
      <c r="P53" s="7">
        <f>G53+E53*9</f>
        <v/>
      </c>
      <c r="Q53" s="2">
        <f>G53+E53*10</f>
        <v/>
      </c>
      <c r="R53" s="2">
        <f>G53+E53*11</f>
        <v/>
      </c>
      <c r="S53" s="2">
        <f>G53+E53*12</f>
        <v/>
      </c>
      <c r="T53" s="2">
        <f>G53+E53*13</f>
        <v/>
      </c>
      <c r="U53" s="2">
        <f>G53+E53*14</f>
        <v/>
      </c>
      <c r="V53" s="2">
        <f>G53+E53*15</f>
        <v/>
      </c>
      <c r="W53" s="2">
        <f>G53+E53*16</f>
        <v/>
      </c>
      <c r="X53" s="2">
        <f>G53+E53*17</f>
        <v/>
      </c>
      <c r="Y53" s="2">
        <f>G53+E53*18</f>
        <v/>
      </c>
      <c r="Z53" s="2">
        <f>G53+E53*19</f>
        <v/>
      </c>
      <c r="AA53" s="2">
        <f>G53+E53*20</f>
        <v/>
      </c>
      <c r="AB53" s="2">
        <f>G53+E53*21</f>
        <v/>
      </c>
      <c r="AC53" s="2">
        <f>G53+E53*22</f>
        <v/>
      </c>
      <c r="AD53" s="2">
        <f>G53+E53*23</f>
        <v/>
      </c>
      <c r="AE53" s="4">
        <f>G53+E53*24</f>
        <v/>
      </c>
      <c r="AF53" s="4">
        <f>G53+E53*25</f>
        <v/>
      </c>
      <c r="AG53" s="4">
        <f>G53+E53*26</f>
        <v/>
      </c>
      <c r="AH53" s="4">
        <f>G53+E53*27</f>
        <v/>
      </c>
      <c r="AI53" s="4">
        <f>G53+E53*28</f>
        <v/>
      </c>
      <c r="AJ53" s="4">
        <f>G53+E53*29</f>
        <v/>
      </c>
      <c r="AK53" s="4">
        <f>G53+E53*30</f>
        <v/>
      </c>
    </row>
    <row r="54">
      <c r="B54" s="18" t="inlineStr">
        <is>
          <t>BPS-03</t>
        </is>
      </c>
      <c r="C54" s="4" t="n">
        <v>2022</v>
      </c>
      <c r="D54" s="5" t="n">
        <v>14260</v>
      </c>
      <c r="E54" s="5" t="n">
        <v>580</v>
      </c>
      <c r="F54" s="5" t="n">
        <v>31660</v>
      </c>
      <c r="G54" s="5">
        <f>D54</f>
        <v/>
      </c>
      <c r="H54" s="7">
        <f>G54+E54*1</f>
        <v/>
      </c>
      <c r="I54" s="7">
        <f>G54+E54*2</f>
        <v/>
      </c>
      <c r="J54" s="7">
        <f>G54+E54*3</f>
        <v/>
      </c>
      <c r="K54" s="7">
        <f>G54+E54*4</f>
        <v/>
      </c>
      <c r="L54" s="7">
        <f>G54+E54*5</f>
        <v/>
      </c>
      <c r="M54" s="7">
        <f>G54+E54*6</f>
        <v/>
      </c>
      <c r="N54" s="7">
        <f>G54+E54*7</f>
        <v/>
      </c>
      <c r="O54" s="7">
        <f>G54+E54*8</f>
        <v/>
      </c>
      <c r="P54" s="7">
        <f>G54+E54*9</f>
        <v/>
      </c>
      <c r="Q54" s="2">
        <f>G54+E54*10</f>
        <v/>
      </c>
      <c r="R54" s="2">
        <f>G54+E54*11</f>
        <v/>
      </c>
      <c r="S54" s="2">
        <f>G54+E54*12</f>
        <v/>
      </c>
      <c r="T54" s="2">
        <f>G54+E54*13</f>
        <v/>
      </c>
      <c r="U54" s="2">
        <f>G54+E54*14</f>
        <v/>
      </c>
      <c r="V54" s="2">
        <f>G54+E54*15</f>
        <v/>
      </c>
      <c r="W54" s="2">
        <f>G54+E54*16</f>
        <v/>
      </c>
      <c r="X54" s="2">
        <f>G54+E54*17</f>
        <v/>
      </c>
      <c r="Y54" s="2">
        <f>G54+E54*18</f>
        <v/>
      </c>
      <c r="Z54" s="2">
        <f>G54+E54*19</f>
        <v/>
      </c>
      <c r="AA54" s="2">
        <f>G54+E54*20</f>
        <v/>
      </c>
      <c r="AB54" s="2">
        <f>G54+E54*21</f>
        <v/>
      </c>
      <c r="AC54" s="2">
        <f>G54+E54*22</f>
        <v/>
      </c>
      <c r="AD54" s="2">
        <f>G54+E54*23</f>
        <v/>
      </c>
      <c r="AE54" s="4">
        <f>G54+E54*24</f>
        <v/>
      </c>
      <c r="AF54" s="4">
        <f>G54+E54*25</f>
        <v/>
      </c>
      <c r="AG54" s="4">
        <f>G54+E54*26</f>
        <v/>
      </c>
      <c r="AH54" s="4">
        <f>G54+E54*27</f>
        <v/>
      </c>
      <c r="AI54" s="4">
        <f>G54+E54*28</f>
        <v/>
      </c>
      <c r="AJ54" s="4">
        <f>G54+E54*29</f>
        <v/>
      </c>
      <c r="AK54" s="4">
        <f>G54+E54*30</f>
        <v/>
      </c>
    </row>
    <row r="55">
      <c r="B55" s="19" t="n"/>
      <c r="C55" s="2" t="n">
        <v>2026</v>
      </c>
      <c r="D55" s="7" t="n">
        <v>17130</v>
      </c>
      <c r="E55" s="2" t="n">
        <v>700</v>
      </c>
      <c r="F55" s="7" t="n">
        <v>38130</v>
      </c>
      <c r="G55" s="5">
        <f>D55</f>
        <v/>
      </c>
      <c r="H55" s="7">
        <f>G55+E55*1</f>
        <v/>
      </c>
      <c r="I55" s="7">
        <f>G55+E55*2</f>
        <v/>
      </c>
      <c r="J55" s="7">
        <f>G55+E55*3</f>
        <v/>
      </c>
      <c r="K55" s="7">
        <f>G55+E55*4</f>
        <v/>
      </c>
      <c r="L55" s="7">
        <f>G55+E55*5</f>
        <v/>
      </c>
      <c r="M55" s="7">
        <f>G55+E55*6</f>
        <v/>
      </c>
      <c r="N55" s="7">
        <f>G55+E55*7</f>
        <v/>
      </c>
      <c r="O55" s="7">
        <f>G55+E55*8</f>
        <v/>
      </c>
      <c r="P55" s="7">
        <f>G55+E55*9</f>
        <v/>
      </c>
      <c r="Q55" s="2">
        <f>G55+E55*10</f>
        <v/>
      </c>
      <c r="R55" s="2">
        <f>G55+E55*11</f>
        <v/>
      </c>
      <c r="S55" s="2">
        <f>G55+E55*12</f>
        <v/>
      </c>
      <c r="T55" s="2">
        <f>G55+E55*13</f>
        <v/>
      </c>
      <c r="U55" s="2">
        <f>G55+E55*14</f>
        <v/>
      </c>
      <c r="V55" s="2">
        <f>G55+E55*15</f>
        <v/>
      </c>
      <c r="W55" s="2">
        <f>G55+E55*16</f>
        <v/>
      </c>
      <c r="X55" s="2">
        <f>G55+E55*17</f>
        <v/>
      </c>
      <c r="Y55" s="2">
        <f>G55+E55*18</f>
        <v/>
      </c>
      <c r="Z55" s="2">
        <f>G55+E55*19</f>
        <v/>
      </c>
      <c r="AA55" s="2">
        <f>G55+E55*20</f>
        <v/>
      </c>
      <c r="AB55" s="2">
        <f>G55+E55*21</f>
        <v/>
      </c>
      <c r="AC55" s="2">
        <f>G55+E55*22</f>
        <v/>
      </c>
      <c r="AD55" s="2">
        <f>G55+E55*23</f>
        <v/>
      </c>
      <c r="AE55" s="4">
        <f>G55+E55*24</f>
        <v/>
      </c>
      <c r="AF55" s="4">
        <f>G55+E55*25</f>
        <v/>
      </c>
      <c r="AG55" s="4">
        <f>G55+E55*26</f>
        <v/>
      </c>
      <c r="AH55" s="4">
        <f>G55+E55*27</f>
        <v/>
      </c>
      <c r="AI55" s="4">
        <f>G55+E55*28</f>
        <v/>
      </c>
      <c r="AJ55" s="4">
        <f>G55+E55*29</f>
        <v/>
      </c>
      <c r="AK55" s="4">
        <f>G55+E55*30</f>
        <v/>
      </c>
    </row>
    <row r="56">
      <c r="B56" s="18" t="inlineStr">
        <is>
          <t>BPS-04</t>
        </is>
      </c>
      <c r="C56" s="4" t="n">
        <v>2022</v>
      </c>
      <c r="D56" s="5" t="n">
        <v>14690</v>
      </c>
      <c r="E56" s="5" t="n">
        <v>660</v>
      </c>
      <c r="F56" s="5" t="n">
        <v>34490</v>
      </c>
      <c r="G56" s="5">
        <f>D56</f>
        <v/>
      </c>
      <c r="H56" s="7">
        <f>G56+E56*1</f>
        <v/>
      </c>
      <c r="I56" s="7">
        <f>G56+E56*2</f>
        <v/>
      </c>
      <c r="J56" s="7">
        <f>G56+E56*3</f>
        <v/>
      </c>
      <c r="K56" s="7">
        <f>G56+E56*4</f>
        <v/>
      </c>
      <c r="L56" s="7">
        <f>G56+E56*5</f>
        <v/>
      </c>
      <c r="M56" s="7">
        <f>G56+E56*6</f>
        <v/>
      </c>
      <c r="N56" s="7">
        <f>G56+E56*7</f>
        <v/>
      </c>
      <c r="O56" s="7">
        <f>G56+E56*8</f>
        <v/>
      </c>
      <c r="P56" s="7">
        <f>G56+E56*9</f>
        <v/>
      </c>
      <c r="Q56" s="2">
        <f>G56+E56*10</f>
        <v/>
      </c>
      <c r="R56" s="2">
        <f>G56+E56*11</f>
        <v/>
      </c>
      <c r="S56" s="2">
        <f>G56+E56*12</f>
        <v/>
      </c>
      <c r="T56" s="2">
        <f>G56+E56*13</f>
        <v/>
      </c>
      <c r="U56" s="2">
        <f>G56+E56*14</f>
        <v/>
      </c>
      <c r="V56" s="2">
        <f>G56+E56*15</f>
        <v/>
      </c>
      <c r="W56" s="2">
        <f>G56+E56*16</f>
        <v/>
      </c>
      <c r="X56" s="2">
        <f>G56+E56*17</f>
        <v/>
      </c>
      <c r="Y56" s="2">
        <f>G56+E56*18</f>
        <v/>
      </c>
      <c r="Z56" s="2">
        <f>G56+E56*19</f>
        <v/>
      </c>
      <c r="AA56" s="2">
        <f>G56+E56*20</f>
        <v/>
      </c>
      <c r="AB56" s="2">
        <f>G56+E56*21</f>
        <v/>
      </c>
      <c r="AC56" s="2">
        <f>G56+E56*22</f>
        <v/>
      </c>
      <c r="AD56" s="2">
        <f>G56+E56*23</f>
        <v/>
      </c>
      <c r="AE56" s="4">
        <f>G56+E56*24</f>
        <v/>
      </c>
      <c r="AF56" s="4">
        <f>G56+E56*25</f>
        <v/>
      </c>
      <c r="AG56" s="4">
        <f>G56+E56*26</f>
        <v/>
      </c>
      <c r="AH56" s="4">
        <f>G56+E56*27</f>
        <v/>
      </c>
      <c r="AI56" s="4">
        <f>G56+E56*28</f>
        <v/>
      </c>
      <c r="AJ56" s="4">
        <f>G56+E56*29</f>
        <v/>
      </c>
      <c r="AK56" s="4">
        <f>G56+E56*30</f>
        <v/>
      </c>
    </row>
    <row r="57">
      <c r="B57" s="19" t="n"/>
      <c r="C57" s="8" t="n">
        <v>2026</v>
      </c>
      <c r="D57" s="7" t="n">
        <v>17650</v>
      </c>
      <c r="E57" s="2" t="n">
        <v>800</v>
      </c>
      <c r="F57" s="7" t="n">
        <v>41650</v>
      </c>
      <c r="G57" s="5">
        <f>D57</f>
        <v/>
      </c>
      <c r="H57" s="7">
        <f>G57+E57*1</f>
        <v/>
      </c>
      <c r="I57" s="7">
        <f>G57+E57*2</f>
        <v/>
      </c>
      <c r="J57" s="7">
        <f>G57+E57*3</f>
        <v/>
      </c>
      <c r="K57" s="7">
        <f>G57+E57*4</f>
        <v/>
      </c>
      <c r="L57" s="7">
        <f>G57+E57*5</f>
        <v/>
      </c>
      <c r="M57" s="7">
        <f>G57+E57*6</f>
        <v/>
      </c>
      <c r="N57" s="7">
        <f>G57+E57*7</f>
        <v/>
      </c>
      <c r="O57" s="7">
        <f>G57+E57*8</f>
        <v/>
      </c>
      <c r="P57" s="7">
        <f>G57+E57*9</f>
        <v/>
      </c>
      <c r="Q57" s="2">
        <f>G57+E57*10</f>
        <v/>
      </c>
      <c r="R57" s="2">
        <f>G57+E57*11</f>
        <v/>
      </c>
      <c r="S57" s="2">
        <f>G57+E57*12</f>
        <v/>
      </c>
      <c r="T57" s="2">
        <f>G57+E57*13</f>
        <v/>
      </c>
      <c r="U57" s="2">
        <f>G57+E57*14</f>
        <v/>
      </c>
      <c r="V57" s="2">
        <f>G57+E57*15</f>
        <v/>
      </c>
      <c r="W57" s="2">
        <f>G57+E57*16</f>
        <v/>
      </c>
      <c r="X57" s="2">
        <f>G57+E57*17</f>
        <v/>
      </c>
      <c r="Y57" s="2">
        <f>G57+E57*18</f>
        <v/>
      </c>
      <c r="Z57" s="2">
        <f>G57+E57*19</f>
        <v/>
      </c>
      <c r="AA57" s="2">
        <f>G57+E57*20</f>
        <v/>
      </c>
      <c r="AB57" s="2">
        <f>G57+E57*21</f>
        <v/>
      </c>
      <c r="AC57" s="2">
        <f>G57+E57*22</f>
        <v/>
      </c>
      <c r="AD57" s="2">
        <f>G57+E57*23</f>
        <v/>
      </c>
      <c r="AE57" s="4">
        <f>G57+E57*24</f>
        <v/>
      </c>
      <c r="AF57" s="4">
        <f>G57+E57*25</f>
        <v/>
      </c>
      <c r="AG57" s="4">
        <f>G57+E57*26</f>
        <v/>
      </c>
      <c r="AH57" s="4">
        <f>G57+E57*27</f>
        <v/>
      </c>
      <c r="AI57" s="4">
        <f>G57+E57*28</f>
        <v/>
      </c>
      <c r="AJ57" s="4">
        <f>G57+E57*29</f>
        <v/>
      </c>
      <c r="AK57" s="4">
        <f>G57+E57*30</f>
        <v/>
      </c>
    </row>
    <row r="58">
      <c r="B58" s="18" t="inlineStr">
        <is>
          <t>BPS-05</t>
        </is>
      </c>
      <c r="C58" s="4" t="n">
        <v>2022</v>
      </c>
      <c r="D58" s="5" t="n">
        <v>15230</v>
      </c>
      <c r="E58" s="5" t="n">
        <v>750</v>
      </c>
      <c r="F58" s="5" t="n">
        <v>37730</v>
      </c>
      <c r="G58" s="5">
        <f>D58</f>
        <v/>
      </c>
      <c r="H58" s="7">
        <f>G58+E58*1</f>
        <v/>
      </c>
      <c r="I58" s="7">
        <f>G58+E58*2</f>
        <v/>
      </c>
      <c r="J58" s="7">
        <f>G58+E58*3</f>
        <v/>
      </c>
      <c r="K58" s="7">
        <f>G58+E58*4</f>
        <v/>
      </c>
      <c r="L58" s="7">
        <f>G58+E58*5</f>
        <v/>
      </c>
      <c r="M58" s="7">
        <f>G58+E58*6</f>
        <v/>
      </c>
      <c r="N58" s="7">
        <f>G58+E58*7</f>
        <v/>
      </c>
      <c r="O58" s="7">
        <f>G58+E58*8</f>
        <v/>
      </c>
      <c r="P58" s="7">
        <f>G58+E58*9</f>
        <v/>
      </c>
      <c r="Q58" s="2">
        <f>G58+E58*10</f>
        <v/>
      </c>
      <c r="R58" s="2">
        <f>G58+E58*11</f>
        <v/>
      </c>
      <c r="S58" s="2">
        <f>G58+E58*12</f>
        <v/>
      </c>
      <c r="T58" s="2">
        <f>G58+E58*13</f>
        <v/>
      </c>
      <c r="U58" s="2">
        <f>G58+E58*14</f>
        <v/>
      </c>
      <c r="V58" s="2">
        <f>G58+E58*15</f>
        <v/>
      </c>
      <c r="W58" s="2">
        <f>G58+E58*16</f>
        <v/>
      </c>
      <c r="X58" s="2">
        <f>G58+E58*17</f>
        <v/>
      </c>
      <c r="Y58" s="2">
        <f>G58+E58*18</f>
        <v/>
      </c>
      <c r="Z58" s="2">
        <f>G58+E58*19</f>
        <v/>
      </c>
      <c r="AA58" s="2">
        <f>G58+E58*20</f>
        <v/>
      </c>
      <c r="AB58" s="2">
        <f>G58+E58*21</f>
        <v/>
      </c>
      <c r="AC58" s="2">
        <f>G58+E58*22</f>
        <v/>
      </c>
      <c r="AD58" s="2">
        <f>G58+E58*23</f>
        <v/>
      </c>
      <c r="AE58" s="4">
        <f>G58+E58*24</f>
        <v/>
      </c>
      <c r="AF58" s="4">
        <f>G58+E58*25</f>
        <v/>
      </c>
      <c r="AG58" s="4">
        <f>G58+E58*26</f>
        <v/>
      </c>
      <c r="AH58" s="4">
        <f>G58+E58*27</f>
        <v/>
      </c>
      <c r="AI58" s="4">
        <f>G58+E58*28</f>
        <v/>
      </c>
      <c r="AJ58" s="4">
        <f>G58+E58*29</f>
        <v/>
      </c>
      <c r="AK58" s="4">
        <f>G58+E58*30</f>
        <v/>
      </c>
    </row>
    <row r="59">
      <c r="B59" s="19" t="n"/>
      <c r="C59" s="8" t="n">
        <v>2026</v>
      </c>
      <c r="D59" s="7" t="n">
        <v>18300</v>
      </c>
      <c r="E59" s="2" t="n">
        <v>910</v>
      </c>
      <c r="F59" s="7" t="n">
        <v>45600</v>
      </c>
      <c r="G59" s="5">
        <f>D59</f>
        <v/>
      </c>
      <c r="H59" s="7">
        <f>G59+E59*1</f>
        <v/>
      </c>
      <c r="I59" s="7">
        <f>G59+E59*2</f>
        <v/>
      </c>
      <c r="J59" s="7">
        <f>G59+E59*3</f>
        <v/>
      </c>
      <c r="K59" s="7">
        <f>G59+E59*4</f>
        <v/>
      </c>
      <c r="L59" s="7">
        <f>G59+E59*5</f>
        <v/>
      </c>
      <c r="M59" s="7">
        <f>G59+E59*6</f>
        <v/>
      </c>
      <c r="N59" s="7">
        <f>G59+E59*7</f>
        <v/>
      </c>
      <c r="O59" s="7">
        <f>G59+E59*8</f>
        <v/>
      </c>
      <c r="P59" s="7">
        <f>G59+E59*9</f>
        <v/>
      </c>
      <c r="Q59" s="2">
        <f>G59+E59*10</f>
        <v/>
      </c>
      <c r="R59" s="2">
        <f>G59+E59*11</f>
        <v/>
      </c>
      <c r="S59" s="2">
        <f>G59+E59*12</f>
        <v/>
      </c>
      <c r="T59" s="2">
        <f>G59+E59*13</f>
        <v/>
      </c>
      <c r="U59" s="2">
        <f>G59+E59*14</f>
        <v/>
      </c>
      <c r="V59" s="2">
        <f>G59+E59*15</f>
        <v/>
      </c>
      <c r="W59" s="2">
        <f>G59+E59*16</f>
        <v/>
      </c>
      <c r="X59" s="2">
        <f>G59+E59*17</f>
        <v/>
      </c>
      <c r="Y59" s="2">
        <f>G59+E59*18</f>
        <v/>
      </c>
      <c r="Z59" s="2">
        <f>G59+E59*19</f>
        <v/>
      </c>
      <c r="AA59" s="2">
        <f>G59+E59*20</f>
        <v/>
      </c>
      <c r="AB59" s="2">
        <f>G59+E59*21</f>
        <v/>
      </c>
      <c r="AC59" s="2">
        <f>G59+E59*22</f>
        <v/>
      </c>
      <c r="AD59" s="2">
        <f>G59+E59*23</f>
        <v/>
      </c>
      <c r="AE59" s="4">
        <f>G59+E59*24</f>
        <v/>
      </c>
      <c r="AF59" s="4">
        <f>G59+E59*25</f>
        <v/>
      </c>
      <c r="AG59" s="4">
        <f>G59+E59*26</f>
        <v/>
      </c>
      <c r="AH59" s="4">
        <f>G59+E59*27</f>
        <v/>
      </c>
      <c r="AI59" s="4">
        <f>G59+E59*28</f>
        <v/>
      </c>
      <c r="AJ59" s="4">
        <f>G59+E59*29</f>
        <v/>
      </c>
      <c r="AK59" s="4">
        <f>G59+E59*30</f>
        <v/>
      </c>
    </row>
    <row r="60">
      <c r="B60" s="18" t="inlineStr">
        <is>
          <t>BPS-06</t>
        </is>
      </c>
      <c r="C60" s="4" t="n">
        <v>2022</v>
      </c>
      <c r="D60" s="5" t="n">
        <v>15760</v>
      </c>
      <c r="E60" s="5" t="n">
        <v>840</v>
      </c>
      <c r="F60" s="5" t="n">
        <v>40960</v>
      </c>
      <c r="G60" s="5">
        <f>D60</f>
        <v/>
      </c>
      <c r="H60" s="7">
        <f>G60+E60*1</f>
        <v/>
      </c>
      <c r="I60" s="7">
        <f>G60+E60*2</f>
        <v/>
      </c>
      <c r="J60" s="7">
        <f>G60+E60*3</f>
        <v/>
      </c>
      <c r="K60" s="7">
        <f>G60+E60*4</f>
        <v/>
      </c>
      <c r="L60" s="7">
        <f>G60+E60*5</f>
        <v/>
      </c>
      <c r="M60" s="7">
        <f>G60+E60*6</f>
        <v/>
      </c>
      <c r="N60" s="7">
        <f>G60+E60*7</f>
        <v/>
      </c>
      <c r="O60" s="7">
        <f>G60+E60*8</f>
        <v/>
      </c>
      <c r="P60" s="7">
        <f>G60+E60*9</f>
        <v/>
      </c>
      <c r="Q60" s="2">
        <f>G60+E60*10</f>
        <v/>
      </c>
      <c r="R60" s="2">
        <f>G60+E60*11</f>
        <v/>
      </c>
      <c r="S60" s="2">
        <f>G60+E60*12</f>
        <v/>
      </c>
      <c r="T60" s="2">
        <f>G60+E60*13</f>
        <v/>
      </c>
      <c r="U60" s="2">
        <f>G60+E60*14</f>
        <v/>
      </c>
      <c r="V60" s="2">
        <f>G60+E60*15</f>
        <v/>
      </c>
      <c r="W60" s="2">
        <f>G60+E60*16</f>
        <v/>
      </c>
      <c r="X60" s="2">
        <f>G60+E60*17</f>
        <v/>
      </c>
      <c r="Y60" s="2">
        <f>G60+E60*18</f>
        <v/>
      </c>
      <c r="Z60" s="2">
        <f>G60+E60*19</f>
        <v/>
      </c>
      <c r="AA60" s="2">
        <f>G60+E60*20</f>
        <v/>
      </c>
      <c r="AB60" s="2">
        <f>G60+E60*21</f>
        <v/>
      </c>
      <c r="AC60" s="2">
        <f>G60+E60*22</f>
        <v/>
      </c>
      <c r="AD60" s="2">
        <f>G60+E60*23</f>
        <v/>
      </c>
      <c r="AE60" s="4">
        <f>G60+E60*24</f>
        <v/>
      </c>
      <c r="AF60" s="4">
        <f>G60+E60*25</f>
        <v/>
      </c>
      <c r="AG60" s="4">
        <f>G60+E60*26</f>
        <v/>
      </c>
      <c r="AH60" s="4">
        <f>G60+E60*27</f>
        <v/>
      </c>
      <c r="AI60" s="4">
        <f>G60+E60*28</f>
        <v/>
      </c>
      <c r="AJ60" s="4">
        <f>G60+E60*29</f>
        <v/>
      </c>
      <c r="AK60" s="4">
        <f>G60+E60*30</f>
        <v/>
      </c>
    </row>
    <row r="61">
      <c r="B61" s="19" t="n"/>
      <c r="C61" s="8" t="n">
        <v>2026</v>
      </c>
      <c r="D61" s="7" t="n">
        <v>18930</v>
      </c>
      <c r="E61" s="7" t="n">
        <v>1010</v>
      </c>
      <c r="F61" s="7" t="n">
        <v>49230</v>
      </c>
      <c r="G61" s="5">
        <f>D61</f>
        <v/>
      </c>
      <c r="H61" s="7">
        <f>G61+E61*1</f>
        <v/>
      </c>
      <c r="I61" s="7">
        <f>G61+E61*2</f>
        <v/>
      </c>
      <c r="J61" s="7">
        <f>G61+E61*3</f>
        <v/>
      </c>
      <c r="K61" s="7">
        <f>G61+E61*4</f>
        <v/>
      </c>
      <c r="L61" s="7">
        <f>G61+E61*5</f>
        <v/>
      </c>
      <c r="M61" s="7">
        <f>G61+E61*6</f>
        <v/>
      </c>
      <c r="N61" s="7">
        <f>G61+E61*7</f>
        <v/>
      </c>
      <c r="O61" s="7">
        <f>G61+E61*8</f>
        <v/>
      </c>
      <c r="P61" s="7">
        <f>G61+E61*9</f>
        <v/>
      </c>
      <c r="Q61" s="2">
        <f>G61+E61*10</f>
        <v/>
      </c>
      <c r="R61" s="2">
        <f>G61+E61*11</f>
        <v/>
      </c>
      <c r="S61" s="2">
        <f>G61+E61*12</f>
        <v/>
      </c>
      <c r="T61" s="2">
        <f>G61+E61*13</f>
        <v/>
      </c>
      <c r="U61" s="2">
        <f>G61+E61*14</f>
        <v/>
      </c>
      <c r="V61" s="2">
        <f>G61+E61*15</f>
        <v/>
      </c>
      <c r="W61" s="2">
        <f>G61+E61*16</f>
        <v/>
      </c>
      <c r="X61" s="2">
        <f>G61+E61*17</f>
        <v/>
      </c>
      <c r="Y61" s="2">
        <f>G61+E61*18</f>
        <v/>
      </c>
      <c r="Z61" s="2">
        <f>G61+E61*19</f>
        <v/>
      </c>
      <c r="AA61" s="2">
        <f>G61+E61*20</f>
        <v/>
      </c>
      <c r="AB61" s="2">
        <f>G61+E61*21</f>
        <v/>
      </c>
      <c r="AC61" s="2">
        <f>G61+E61*22</f>
        <v/>
      </c>
      <c r="AD61" s="2">
        <f>G61+E61*23</f>
        <v/>
      </c>
      <c r="AE61" s="4">
        <f>G61+E61*24</f>
        <v/>
      </c>
      <c r="AF61" s="4">
        <f>G61+E61*25</f>
        <v/>
      </c>
      <c r="AG61" s="4">
        <f>G61+E61*26</f>
        <v/>
      </c>
      <c r="AH61" s="4">
        <f>G61+E61*27</f>
        <v/>
      </c>
      <c r="AI61" s="4">
        <f>G61+E61*28</f>
        <v/>
      </c>
      <c r="AJ61" s="4">
        <f>G61+E61*29</f>
        <v/>
      </c>
      <c r="AK61" s="4">
        <f>G61+E61*30</f>
        <v/>
      </c>
    </row>
    <row r="62">
      <c r="B62" s="18" t="inlineStr">
        <is>
          <t>BPS-07</t>
        </is>
      </c>
      <c r="C62" s="4" t="n">
        <v>2022</v>
      </c>
      <c r="D62" s="5" t="n">
        <v>16310</v>
      </c>
      <c r="E62" s="5" t="n">
        <v>910</v>
      </c>
      <c r="F62" s="5" t="n">
        <v>43610</v>
      </c>
      <c r="G62" s="5">
        <f>D62</f>
        <v/>
      </c>
      <c r="H62" s="7">
        <f>G62+E62*1</f>
        <v/>
      </c>
      <c r="I62" s="7">
        <f>G62+E62*2</f>
        <v/>
      </c>
      <c r="J62" s="7">
        <f>G62+E62*3</f>
        <v/>
      </c>
      <c r="K62" s="7">
        <f>G62+E62*4</f>
        <v/>
      </c>
      <c r="L62" s="7">
        <f>G62+E62*5</f>
        <v/>
      </c>
      <c r="M62" s="7">
        <f>G62+E62*6</f>
        <v/>
      </c>
      <c r="N62" s="7">
        <f>G62+E62*7</f>
        <v/>
      </c>
      <c r="O62" s="7">
        <f>G62+E62*8</f>
        <v/>
      </c>
      <c r="P62" s="7">
        <f>G62+E62*9</f>
        <v/>
      </c>
      <c r="Q62" s="2">
        <f>G62+E62*10</f>
        <v/>
      </c>
      <c r="R62" s="2">
        <f>G62+E62*11</f>
        <v/>
      </c>
      <c r="S62" s="2">
        <f>G62+E62*12</f>
        <v/>
      </c>
      <c r="T62" s="2">
        <f>G62+E62*13</f>
        <v/>
      </c>
      <c r="U62" s="2">
        <f>G62+E62*14</f>
        <v/>
      </c>
      <c r="V62" s="2">
        <f>G62+E62*15</f>
        <v/>
      </c>
      <c r="W62" s="2">
        <f>G62+E62*16</f>
        <v/>
      </c>
      <c r="X62" s="2">
        <f>G62+E62*17</f>
        <v/>
      </c>
      <c r="Y62" s="2">
        <f>G62+E62*18</f>
        <v/>
      </c>
      <c r="Z62" s="2">
        <f>G62+E62*19</f>
        <v/>
      </c>
      <c r="AA62" s="2">
        <f>G62+E62*20</f>
        <v/>
      </c>
      <c r="AB62" s="2">
        <f>G62+E62*21</f>
        <v/>
      </c>
      <c r="AC62" s="2">
        <f>G62+E62*22</f>
        <v/>
      </c>
      <c r="AD62" s="2">
        <f>G62+E62*23</f>
        <v/>
      </c>
      <c r="AE62" s="4">
        <f>G62+E62*24</f>
        <v/>
      </c>
      <c r="AF62" s="4">
        <f>G62+E62*25</f>
        <v/>
      </c>
      <c r="AG62" s="4">
        <f>G62+E62*26</f>
        <v/>
      </c>
      <c r="AH62" s="4">
        <f>G62+E62*27</f>
        <v/>
      </c>
      <c r="AI62" s="4">
        <f>G62+E62*28</f>
        <v/>
      </c>
      <c r="AJ62" s="4">
        <f>G62+E62*29</f>
        <v/>
      </c>
      <c r="AK62" s="4">
        <f>G62+E62*30</f>
        <v/>
      </c>
    </row>
    <row r="63">
      <c r="B63" s="19" t="n"/>
      <c r="C63" s="8" t="n">
        <v>2026</v>
      </c>
      <c r="D63" s="7" t="n">
        <v>19590</v>
      </c>
      <c r="E63" s="7" t="n">
        <v>1100</v>
      </c>
      <c r="F63" s="7" t="n">
        <v>52590</v>
      </c>
      <c r="G63" s="5">
        <f>D63</f>
        <v/>
      </c>
      <c r="H63" s="7">
        <f>G63+E63*1</f>
        <v/>
      </c>
      <c r="I63" s="7">
        <f>G63+E63*2</f>
        <v/>
      </c>
      <c r="J63" s="7">
        <f>G63+E63*3</f>
        <v/>
      </c>
      <c r="K63" s="7">
        <f>G63+E63*4</f>
        <v/>
      </c>
      <c r="L63" s="7">
        <f>G63+E63*5</f>
        <v/>
      </c>
      <c r="M63" s="7">
        <f>G63+E63*6</f>
        <v/>
      </c>
      <c r="N63" s="7">
        <f>G63+E63*7</f>
        <v/>
      </c>
      <c r="O63" s="7">
        <f>G63+E63*8</f>
        <v/>
      </c>
      <c r="P63" s="7">
        <f>G63+E63*9</f>
        <v/>
      </c>
      <c r="Q63" s="2">
        <f>G63+E63*10</f>
        <v/>
      </c>
      <c r="R63" s="2">
        <f>G63+E63*11</f>
        <v/>
      </c>
      <c r="S63" s="2">
        <f>G63+E63*12</f>
        <v/>
      </c>
      <c r="T63" s="2">
        <f>G63+E63*13</f>
        <v/>
      </c>
      <c r="U63" s="2">
        <f>G63+E63*14</f>
        <v/>
      </c>
      <c r="V63" s="2">
        <f>G63+E63*15</f>
        <v/>
      </c>
      <c r="W63" s="2">
        <f>G63+E63*16</f>
        <v/>
      </c>
      <c r="X63" s="2">
        <f>G63+E63*17</f>
        <v/>
      </c>
      <c r="Y63" s="2">
        <f>G63+E63*18</f>
        <v/>
      </c>
      <c r="Z63" s="2">
        <f>G63+E63*19</f>
        <v/>
      </c>
      <c r="AA63" s="2">
        <f>G63+E63*20</f>
        <v/>
      </c>
      <c r="AB63" s="2">
        <f>G63+E63*21</f>
        <v/>
      </c>
      <c r="AC63" s="2">
        <f>G63+E63*22</f>
        <v/>
      </c>
      <c r="AD63" s="2">
        <f>G63+E63*23</f>
        <v/>
      </c>
      <c r="AE63" s="4">
        <f>G63+E63*24</f>
        <v/>
      </c>
      <c r="AF63" s="4">
        <f>G63+E63*25</f>
        <v/>
      </c>
      <c r="AG63" s="4">
        <f>G63+E63*26</f>
        <v/>
      </c>
      <c r="AH63" s="4">
        <f>G63+E63*27</f>
        <v/>
      </c>
      <c r="AI63" s="4">
        <f>G63+E63*28</f>
        <v/>
      </c>
      <c r="AJ63" s="4">
        <f>G63+E63*29</f>
        <v/>
      </c>
      <c r="AK63" s="4">
        <f>G63+E63*30</f>
        <v/>
      </c>
    </row>
    <row r="64">
      <c r="B64" s="18" t="inlineStr">
        <is>
          <t>BPS-08</t>
        </is>
      </c>
      <c r="C64" s="4" t="n">
        <v>2022</v>
      </c>
      <c r="D64" s="5" t="n">
        <v>16890</v>
      </c>
      <c r="E64" s="5" t="n">
        <v>1000</v>
      </c>
      <c r="F64" s="5" t="n">
        <v>46890</v>
      </c>
      <c r="G64" s="5">
        <f>D64</f>
        <v/>
      </c>
      <c r="H64" s="7">
        <f>G64+E64*1</f>
        <v/>
      </c>
      <c r="I64" s="7">
        <f>G64+E64*2</f>
        <v/>
      </c>
      <c r="J64" s="7">
        <f>G64+E64*3</f>
        <v/>
      </c>
      <c r="K64" s="7">
        <f>G64+E64*4</f>
        <v/>
      </c>
      <c r="L64" s="7">
        <f>G64+E64*5</f>
        <v/>
      </c>
      <c r="M64" s="7">
        <f>G64+E64*6</f>
        <v/>
      </c>
      <c r="N64" s="7">
        <f>G64+E64*7</f>
        <v/>
      </c>
      <c r="O64" s="7">
        <f>G64+E64*8</f>
        <v/>
      </c>
      <c r="P64" s="7">
        <f>G64+E64*9</f>
        <v/>
      </c>
      <c r="Q64" s="2">
        <f>G64+E64*10</f>
        <v/>
      </c>
      <c r="R64" s="2">
        <f>G64+E64*11</f>
        <v/>
      </c>
      <c r="S64" s="2">
        <f>G64+E64*12</f>
        <v/>
      </c>
      <c r="T64" s="2">
        <f>G64+E64*13</f>
        <v/>
      </c>
      <c r="U64" s="2">
        <f>G64+E64*14</f>
        <v/>
      </c>
      <c r="V64" s="2">
        <f>G64+E64*15</f>
        <v/>
      </c>
      <c r="W64" s="2">
        <f>G64+E64*16</f>
        <v/>
      </c>
      <c r="X64" s="2">
        <f>G64+E64*17</f>
        <v/>
      </c>
      <c r="Y64" s="2">
        <f>G64+E64*18</f>
        <v/>
      </c>
      <c r="Z64" s="2">
        <f>G64+E64*19</f>
        <v/>
      </c>
      <c r="AA64" s="2">
        <f>G64+E64*20</f>
        <v/>
      </c>
      <c r="AB64" s="2">
        <f>G64+E64*21</f>
        <v/>
      </c>
      <c r="AC64" s="2">
        <f>G64+E64*22</f>
        <v/>
      </c>
      <c r="AD64" s="2">
        <f>G64+E64*23</f>
        <v/>
      </c>
      <c r="AE64" s="4">
        <f>G64+E64*24</f>
        <v/>
      </c>
      <c r="AF64" s="4">
        <f>G64+E64*25</f>
        <v/>
      </c>
      <c r="AG64" s="4">
        <f>G64+E64*26</f>
        <v/>
      </c>
      <c r="AH64" s="4">
        <f>G64+E64*27</f>
        <v/>
      </c>
      <c r="AI64" s="4">
        <f>G64+E64*28</f>
        <v/>
      </c>
      <c r="AJ64" s="4">
        <f>G64+E64*29</f>
        <v/>
      </c>
      <c r="AK64" s="4">
        <f>G64+E64*30</f>
        <v/>
      </c>
    </row>
    <row r="65">
      <c r="B65" s="19" t="n"/>
      <c r="C65" s="8" t="n">
        <v>2026</v>
      </c>
      <c r="D65" s="7" t="n">
        <v>20290</v>
      </c>
      <c r="E65" s="7" t="n">
        <v>1210</v>
      </c>
      <c r="F65" s="7" t="n">
        <v>56590</v>
      </c>
      <c r="G65" s="5">
        <f>D65</f>
        <v/>
      </c>
      <c r="H65" s="7">
        <f>G65+E65*1</f>
        <v/>
      </c>
      <c r="I65" s="7">
        <f>G65+E65*2</f>
        <v/>
      </c>
      <c r="J65" s="7">
        <f>G65+E65*3</f>
        <v/>
      </c>
      <c r="K65" s="7">
        <f>G65+E65*4</f>
        <v/>
      </c>
      <c r="L65" s="7">
        <f>G65+E65*5</f>
        <v/>
      </c>
      <c r="M65" s="7">
        <f>G65+E65*6</f>
        <v/>
      </c>
      <c r="N65" s="7">
        <f>G65+E65*7</f>
        <v/>
      </c>
      <c r="O65" s="7">
        <f>G65+E65*8</f>
        <v/>
      </c>
      <c r="P65" s="7">
        <f>G65+E65*9</f>
        <v/>
      </c>
      <c r="Q65" s="2">
        <f>G65+E65*10</f>
        <v/>
      </c>
      <c r="R65" s="2">
        <f>G65+E65*11</f>
        <v/>
      </c>
      <c r="S65" s="2">
        <f>G65+E65*12</f>
        <v/>
      </c>
      <c r="T65" s="2">
        <f>G65+E65*13</f>
        <v/>
      </c>
      <c r="U65" s="2">
        <f>G65+E65*14</f>
        <v/>
      </c>
      <c r="V65" s="2">
        <f>G65+E65*15</f>
        <v/>
      </c>
      <c r="W65" s="2">
        <f>G65+E65*16</f>
        <v/>
      </c>
      <c r="X65" s="2">
        <f>G65+E65*17</f>
        <v/>
      </c>
      <c r="Y65" s="2">
        <f>G65+E65*18</f>
        <v/>
      </c>
      <c r="Z65" s="2">
        <f>G65+E65*19</f>
        <v/>
      </c>
      <c r="AA65" s="2">
        <f>G65+E65*20</f>
        <v/>
      </c>
      <c r="AB65" s="2">
        <f>G65+E65*21</f>
        <v/>
      </c>
      <c r="AC65" s="2">
        <f>G65+E65*22</f>
        <v/>
      </c>
      <c r="AD65" s="2">
        <f>G65+E65*23</f>
        <v/>
      </c>
      <c r="AE65" s="4">
        <f>G65+E65*24</f>
        <v/>
      </c>
      <c r="AF65" s="4">
        <f>G65+E65*25</f>
        <v/>
      </c>
      <c r="AG65" s="4">
        <f>G65+E65*26</f>
        <v/>
      </c>
      <c r="AH65" s="4">
        <f>G65+E65*27</f>
        <v/>
      </c>
      <c r="AI65" s="4">
        <f>G65+E65*28</f>
        <v/>
      </c>
      <c r="AJ65" s="4">
        <f>G65+E65*29</f>
        <v/>
      </c>
      <c r="AK65" s="4">
        <f>G65+E65*30</f>
        <v/>
      </c>
    </row>
    <row r="66">
      <c r="B66" s="18" t="inlineStr">
        <is>
          <t>BPS-09</t>
        </is>
      </c>
      <c r="C66" s="4" t="n">
        <v>2022</v>
      </c>
      <c r="D66" s="5" t="n">
        <v>17470</v>
      </c>
      <c r="E66" s="5" t="n">
        <v>1090</v>
      </c>
      <c r="F66" s="5" t="n">
        <v>50170</v>
      </c>
      <c r="G66" s="5">
        <f>D66</f>
        <v/>
      </c>
      <c r="H66" s="7">
        <f>G66+E66*1</f>
        <v/>
      </c>
      <c r="I66" s="7">
        <f>G66+E66*2</f>
        <v/>
      </c>
      <c r="J66" s="7">
        <f>G66+E66*3</f>
        <v/>
      </c>
      <c r="K66" s="7">
        <f>G66+E66*4</f>
        <v/>
      </c>
      <c r="L66" s="7">
        <f>G66+E66*5</f>
        <v/>
      </c>
      <c r="M66" s="7">
        <f>G66+E66*6</f>
        <v/>
      </c>
      <c r="N66" s="7">
        <f>G66+E66*7</f>
        <v/>
      </c>
      <c r="O66" s="7">
        <f>G66+E66*8</f>
        <v/>
      </c>
      <c r="P66" s="7">
        <f>G66+E66*9</f>
        <v/>
      </c>
      <c r="Q66" s="2">
        <f>G66+E66*10</f>
        <v/>
      </c>
      <c r="R66" s="2">
        <f>G66+E66*11</f>
        <v/>
      </c>
      <c r="S66" s="2">
        <f>G66+E66*12</f>
        <v/>
      </c>
      <c r="T66" s="2">
        <f>G66+E66*13</f>
        <v/>
      </c>
      <c r="U66" s="2">
        <f>G66+E66*14</f>
        <v/>
      </c>
      <c r="V66" s="2">
        <f>G66+E66*15</f>
        <v/>
      </c>
      <c r="W66" s="2">
        <f>G66+E66*16</f>
        <v/>
      </c>
      <c r="X66" s="2">
        <f>G66+E66*17</f>
        <v/>
      </c>
      <c r="Y66" s="2">
        <f>G66+E66*18</f>
        <v/>
      </c>
      <c r="Z66" s="2">
        <f>G66+E66*19</f>
        <v/>
      </c>
      <c r="AA66" s="2">
        <f>G66+E66*20</f>
        <v/>
      </c>
      <c r="AB66" s="2">
        <f>G66+E66*21</f>
        <v/>
      </c>
      <c r="AC66" s="2">
        <f>G66+E66*22</f>
        <v/>
      </c>
      <c r="AD66" s="2">
        <f>G66+E66*23</f>
        <v/>
      </c>
      <c r="AE66" s="4">
        <f>G66+E66*24</f>
        <v/>
      </c>
      <c r="AF66" s="4">
        <f>G66+E66*25</f>
        <v/>
      </c>
      <c r="AG66" s="4">
        <f>G66+E66*26</f>
        <v/>
      </c>
      <c r="AH66" s="4">
        <f>G66+E66*27</f>
        <v/>
      </c>
      <c r="AI66" s="4">
        <f>G66+E66*28</f>
        <v/>
      </c>
      <c r="AJ66" s="4">
        <f>G66+E66*29</f>
        <v/>
      </c>
      <c r="AK66" s="4">
        <f>G66+E66*30</f>
        <v/>
      </c>
    </row>
    <row r="67">
      <c r="B67" s="19" t="n"/>
      <c r="C67" s="8" t="n">
        <v>2026</v>
      </c>
      <c r="D67" s="7" t="n">
        <v>20990</v>
      </c>
      <c r="E67" s="7" t="n">
        <v>1310</v>
      </c>
      <c r="F67" s="7" t="n">
        <v>60290</v>
      </c>
      <c r="G67" s="5">
        <f>D67</f>
        <v/>
      </c>
      <c r="H67" s="7">
        <f>G67+E67*1</f>
        <v/>
      </c>
      <c r="I67" s="7">
        <f>G67+E67*2</f>
        <v/>
      </c>
      <c r="J67" s="7">
        <f>G67+E67*3</f>
        <v/>
      </c>
      <c r="K67" s="7">
        <f>G67+E67*4</f>
        <v/>
      </c>
      <c r="L67" s="7">
        <f>G67+E67*5</f>
        <v/>
      </c>
      <c r="M67" s="7">
        <f>G67+E67*6</f>
        <v/>
      </c>
      <c r="N67" s="7">
        <f>G67+E67*7</f>
        <v/>
      </c>
      <c r="O67" s="7">
        <f>G67+E67*8</f>
        <v/>
      </c>
      <c r="P67" s="7">
        <f>G67+E67*9</f>
        <v/>
      </c>
      <c r="Q67" s="2">
        <f>G67+E67*10</f>
        <v/>
      </c>
      <c r="R67" s="2">
        <f>G67+E67*11</f>
        <v/>
      </c>
      <c r="S67" s="2">
        <f>G67+E67*12</f>
        <v/>
      </c>
      <c r="T67" s="2">
        <f>G67+E67*13</f>
        <v/>
      </c>
      <c r="U67" s="2">
        <f>G67+E67*14</f>
        <v/>
      </c>
      <c r="V67" s="2">
        <f>G67+E67*15</f>
        <v/>
      </c>
      <c r="W67" s="2">
        <f>G67+E67*16</f>
        <v/>
      </c>
      <c r="X67" s="2">
        <f>G67+E67*17</f>
        <v/>
      </c>
      <c r="Y67" s="2">
        <f>G67+E67*18</f>
        <v/>
      </c>
      <c r="Z67" s="2">
        <f>G67+E67*19</f>
        <v/>
      </c>
      <c r="AA67" s="2">
        <f>G67+E67*20</f>
        <v/>
      </c>
      <c r="AB67" s="2">
        <f>G67+E67*21</f>
        <v/>
      </c>
      <c r="AC67" s="2">
        <f>G67+E67*22</f>
        <v/>
      </c>
      <c r="AD67" s="2">
        <f>G67+E67*23</f>
        <v/>
      </c>
      <c r="AE67" s="4">
        <f>G67+E67*24</f>
        <v/>
      </c>
      <c r="AF67" s="4">
        <f>G67+E67*25</f>
        <v/>
      </c>
      <c r="AG67" s="4">
        <f>G67+E67*26</f>
        <v/>
      </c>
      <c r="AH67" s="4">
        <f>G67+E67*27</f>
        <v/>
      </c>
      <c r="AI67" s="4">
        <f>G67+E67*28</f>
        <v/>
      </c>
      <c r="AJ67" s="4">
        <f>G67+E67*29</f>
        <v/>
      </c>
      <c r="AK67" s="4">
        <f>G67+E67*30</f>
        <v/>
      </c>
    </row>
    <row r="68">
      <c r="B68" s="18" t="inlineStr">
        <is>
          <t>BPS-10</t>
        </is>
      </c>
      <c r="C68" s="4" t="n">
        <v>2022</v>
      </c>
      <c r="D68" s="5" t="n">
        <v>18050</v>
      </c>
      <c r="E68" s="5" t="n">
        <v>1190</v>
      </c>
      <c r="F68" s="5" t="n">
        <v>53750</v>
      </c>
      <c r="G68" s="5">
        <f>D68</f>
        <v/>
      </c>
      <c r="H68" s="7">
        <f>G68+E68*1</f>
        <v/>
      </c>
      <c r="I68" s="7">
        <f>G68+E68*2</f>
        <v/>
      </c>
      <c r="J68" s="7">
        <f>G68+E68*3</f>
        <v/>
      </c>
      <c r="K68" s="7">
        <f>G68+E68*4</f>
        <v/>
      </c>
      <c r="L68" s="7">
        <f>G68+E68*5</f>
        <v/>
      </c>
      <c r="M68" s="7">
        <f>G68+E68*6</f>
        <v/>
      </c>
      <c r="N68" s="7">
        <f>G68+E68*7</f>
        <v/>
      </c>
      <c r="O68" s="7">
        <f>G68+E68*8</f>
        <v/>
      </c>
      <c r="P68" s="7">
        <f>G68+E68*9</f>
        <v/>
      </c>
      <c r="Q68" s="2">
        <f>G68+E68*10</f>
        <v/>
      </c>
      <c r="R68" s="2">
        <f>G68+E68*11</f>
        <v/>
      </c>
      <c r="S68" s="2">
        <f>G68+E68*12</f>
        <v/>
      </c>
      <c r="T68" s="2">
        <f>G68+E68*13</f>
        <v/>
      </c>
      <c r="U68" s="2">
        <f>G68+E68*14</f>
        <v/>
      </c>
      <c r="V68" s="2">
        <f>G68+E68*15</f>
        <v/>
      </c>
      <c r="W68" s="2">
        <f>G68+E68*16</f>
        <v/>
      </c>
      <c r="X68" s="2">
        <f>G68+E68*17</f>
        <v/>
      </c>
      <c r="Y68" s="2">
        <f>G68+E68*18</f>
        <v/>
      </c>
      <c r="Z68" s="2">
        <f>G68+E68*19</f>
        <v/>
      </c>
      <c r="AA68" s="2">
        <f>G68+E68*20</f>
        <v/>
      </c>
      <c r="AB68" s="2">
        <f>G68+E68*21</f>
        <v/>
      </c>
      <c r="AC68" s="2">
        <f>G68+E68*22</f>
        <v/>
      </c>
      <c r="AD68" s="2">
        <f>G68+E68*23</f>
        <v/>
      </c>
      <c r="AE68" s="4">
        <f>G68+E68*24</f>
        <v/>
      </c>
      <c r="AF68" s="4">
        <f>G68+E68*25</f>
        <v/>
      </c>
      <c r="AG68" s="4">
        <f>G68+E68*26</f>
        <v/>
      </c>
      <c r="AH68" s="4">
        <f>G68+E68*27</f>
        <v/>
      </c>
      <c r="AI68" s="4">
        <f>G68+E68*28</f>
        <v/>
      </c>
      <c r="AJ68" s="4">
        <f>G68+E68*29</f>
        <v/>
      </c>
      <c r="AK68" s="4">
        <f>G68+E68*30</f>
        <v/>
      </c>
    </row>
    <row r="69">
      <c r="B69" s="19" t="n"/>
      <c r="C69" s="8" t="n">
        <v>2026</v>
      </c>
      <c r="D69" s="7" t="n">
        <v>21680</v>
      </c>
      <c r="E69" s="7" t="n">
        <v>1430</v>
      </c>
      <c r="F69" s="7" t="n">
        <v>64580</v>
      </c>
      <c r="G69" s="5">
        <f>D69</f>
        <v/>
      </c>
      <c r="H69" s="7">
        <f>G69+E69*1</f>
        <v/>
      </c>
      <c r="I69" s="7">
        <f>G69+E69*2</f>
        <v/>
      </c>
      <c r="J69" s="7">
        <f>G69+E69*3</f>
        <v/>
      </c>
      <c r="K69" s="7">
        <f>G69+E69*4</f>
        <v/>
      </c>
      <c r="L69" s="7">
        <f>G69+E69*5</f>
        <v/>
      </c>
      <c r="M69" s="7">
        <f>G69+E69*6</f>
        <v/>
      </c>
      <c r="N69" s="7">
        <f>G69+E69*7</f>
        <v/>
      </c>
      <c r="O69" s="7">
        <f>G69+E69*8</f>
        <v/>
      </c>
      <c r="P69" s="7">
        <f>G69+E69*9</f>
        <v/>
      </c>
      <c r="Q69" s="2">
        <f>G69+E69*10</f>
        <v/>
      </c>
      <c r="R69" s="2">
        <f>G69+E69*11</f>
        <v/>
      </c>
      <c r="S69" s="2">
        <f>G69+E69*12</f>
        <v/>
      </c>
      <c r="T69" s="2">
        <f>G69+E69*13</f>
        <v/>
      </c>
      <c r="U69" s="2">
        <f>G69+E69*14</f>
        <v/>
      </c>
      <c r="V69" s="2">
        <f>G69+E69*15</f>
        <v/>
      </c>
      <c r="W69" s="2">
        <f>G69+E69*16</f>
        <v/>
      </c>
      <c r="X69" s="2">
        <f>G69+E69*17</f>
        <v/>
      </c>
      <c r="Y69" s="2">
        <f>G69+E69*18</f>
        <v/>
      </c>
      <c r="Z69" s="2">
        <f>G69+E69*19</f>
        <v/>
      </c>
      <c r="AA69" s="2">
        <f>G69+E69*20</f>
        <v/>
      </c>
      <c r="AB69" s="2">
        <f>G69+E69*21</f>
        <v/>
      </c>
      <c r="AC69" s="2">
        <f>G69+E69*22</f>
        <v/>
      </c>
      <c r="AD69" s="2">
        <f>G69+E69*23</f>
        <v/>
      </c>
      <c r="AE69" s="4">
        <f>G69+E69*24</f>
        <v/>
      </c>
      <c r="AF69" s="4">
        <f>G69+E69*25</f>
        <v/>
      </c>
      <c r="AG69" s="4">
        <f>G69+E69*26</f>
        <v/>
      </c>
      <c r="AH69" s="4">
        <f>G69+E69*27</f>
        <v/>
      </c>
      <c r="AI69" s="4">
        <f>G69+E69*28</f>
        <v/>
      </c>
      <c r="AJ69" s="4">
        <f>G69+E69*29</f>
        <v/>
      </c>
      <c r="AK69" s="4">
        <f>G69+E69*30</f>
        <v/>
      </c>
    </row>
    <row r="70">
      <c r="B70" s="18" t="inlineStr">
        <is>
          <t>BPS-11</t>
        </is>
      </c>
      <c r="C70" s="4" t="n">
        <v>2022</v>
      </c>
      <c r="D70" s="5" t="n">
        <v>18650</v>
      </c>
      <c r="E70" s="5" t="n">
        <v>1310</v>
      </c>
      <c r="F70" s="5" t="n">
        <v>57950</v>
      </c>
      <c r="G70" s="5">
        <f>D70</f>
        <v/>
      </c>
      <c r="H70" s="7">
        <f>G70+E70*1</f>
        <v/>
      </c>
      <c r="I70" s="7">
        <f>G70+E70*2</f>
        <v/>
      </c>
      <c r="J70" s="7">
        <f>G70+E70*3</f>
        <v/>
      </c>
      <c r="K70" s="7">
        <f>G70+E70*4</f>
        <v/>
      </c>
      <c r="L70" s="7">
        <f>G70+E70*5</f>
        <v/>
      </c>
      <c r="M70" s="7">
        <f>G70+E70*6</f>
        <v/>
      </c>
      <c r="N70" s="7">
        <f>G70+E70*7</f>
        <v/>
      </c>
      <c r="O70" s="7">
        <f>G70+E70*8</f>
        <v/>
      </c>
      <c r="P70" s="7">
        <f>G70+E70*9</f>
        <v/>
      </c>
      <c r="Q70" s="2">
        <f>G70+E70*10</f>
        <v/>
      </c>
      <c r="R70" s="2">
        <f>G70+E70*11</f>
        <v/>
      </c>
      <c r="S70" s="2">
        <f>G70+E70*12</f>
        <v/>
      </c>
      <c r="T70" s="2">
        <f>G70+E70*13</f>
        <v/>
      </c>
      <c r="U70" s="2">
        <f>G70+E70*14</f>
        <v/>
      </c>
      <c r="V70" s="2">
        <f>G70+E70*15</f>
        <v/>
      </c>
      <c r="W70" s="2">
        <f>G70+E70*16</f>
        <v/>
      </c>
      <c r="X70" s="2">
        <f>G70+E70*17</f>
        <v/>
      </c>
      <c r="Y70" s="2">
        <f>G70+E70*18</f>
        <v/>
      </c>
      <c r="Z70" s="2">
        <f>G70+E70*19</f>
        <v/>
      </c>
      <c r="AA70" s="2">
        <f>G70+E70*20</f>
        <v/>
      </c>
      <c r="AB70" s="2">
        <f>G70+E70*21</f>
        <v/>
      </c>
      <c r="AC70" s="2">
        <f>G70+E70*22</f>
        <v/>
      </c>
      <c r="AD70" s="2">
        <f>G70+E70*23</f>
        <v/>
      </c>
      <c r="AE70" s="4">
        <f>G70+E70*24</f>
        <v/>
      </c>
      <c r="AF70" s="4">
        <f>G70+E70*25</f>
        <v/>
      </c>
      <c r="AG70" s="4">
        <f>G70+E70*26</f>
        <v/>
      </c>
      <c r="AH70" s="4">
        <f>G70+E70*27</f>
        <v/>
      </c>
      <c r="AI70" s="4">
        <f>G70+E70*28</f>
        <v/>
      </c>
      <c r="AJ70" s="4">
        <f>G70+E70*29</f>
        <v/>
      </c>
      <c r="AK70" s="4">
        <f>G70+E70*30</f>
        <v/>
      </c>
    </row>
    <row r="71">
      <c r="B71" s="19" t="n"/>
      <c r="C71" s="8" t="n">
        <v>2026</v>
      </c>
      <c r="D71" s="7" t="n">
        <v>22410</v>
      </c>
      <c r="E71" s="7" t="n">
        <v>1580</v>
      </c>
      <c r="F71" s="7" t="n">
        <v>69810</v>
      </c>
      <c r="G71" s="5">
        <f>D71</f>
        <v/>
      </c>
      <c r="H71" s="7">
        <f>G71+E71*1</f>
        <v/>
      </c>
      <c r="I71" s="7">
        <f>G71+E71*2</f>
        <v/>
      </c>
      <c r="J71" s="7">
        <f>G71+E71*3</f>
        <v/>
      </c>
      <c r="K71" s="7">
        <f>G71+E71*4</f>
        <v/>
      </c>
      <c r="L71" s="7">
        <f>G71+E71*5</f>
        <v/>
      </c>
      <c r="M71" s="7">
        <f>G71+E71*6</f>
        <v/>
      </c>
      <c r="N71" s="7">
        <f>G71+E71*7</f>
        <v/>
      </c>
      <c r="O71" s="7">
        <f>G71+E71*8</f>
        <v/>
      </c>
      <c r="P71" s="7">
        <f>G71+E71*9</f>
        <v/>
      </c>
      <c r="Q71" s="2">
        <f>G71+E71*10</f>
        <v/>
      </c>
      <c r="R71" s="2">
        <f>G71+E71*11</f>
        <v/>
      </c>
      <c r="S71" s="2">
        <f>G71+E71*12</f>
        <v/>
      </c>
      <c r="T71" s="2">
        <f>G71+E71*13</f>
        <v/>
      </c>
      <c r="U71" s="2">
        <f>G71+E71*14</f>
        <v/>
      </c>
      <c r="V71" s="2">
        <f>G71+E71*15</f>
        <v/>
      </c>
      <c r="W71" s="2">
        <f>G71+E71*16</f>
        <v/>
      </c>
      <c r="X71" s="2">
        <f>G71+E71*17</f>
        <v/>
      </c>
      <c r="Y71" s="2">
        <f>G71+E71*18</f>
        <v/>
      </c>
      <c r="Z71" s="2">
        <f>G71+E71*19</f>
        <v/>
      </c>
      <c r="AA71" s="2">
        <f>G71+E71*20</f>
        <v/>
      </c>
      <c r="AB71" s="2">
        <f>G71+E71*21</f>
        <v/>
      </c>
      <c r="AC71" s="2">
        <f>G71+E71*22</f>
        <v/>
      </c>
      <c r="AD71" s="2">
        <f>G71+E71*23</f>
        <v/>
      </c>
      <c r="AE71" s="4">
        <f>G71+E71*24</f>
        <v/>
      </c>
      <c r="AF71" s="4">
        <f>G71+E71*25</f>
        <v/>
      </c>
      <c r="AG71" s="4">
        <f>G71+E71*26</f>
        <v/>
      </c>
      <c r="AH71" s="4">
        <f>G71+E71*27</f>
        <v/>
      </c>
      <c r="AI71" s="4">
        <f>G71+E71*28</f>
        <v/>
      </c>
      <c r="AJ71" s="4">
        <f>G71+E71*29</f>
        <v/>
      </c>
      <c r="AK71" s="4">
        <f>G71+E71*30</f>
        <v/>
      </c>
    </row>
    <row r="72">
      <c r="B72" s="18" t="inlineStr">
        <is>
          <t>BPS-12</t>
        </is>
      </c>
      <c r="C72" s="4" t="n">
        <v>2022</v>
      </c>
      <c r="D72" s="5" t="n">
        <v>19770</v>
      </c>
      <c r="E72" s="5" t="n">
        <v>1430</v>
      </c>
      <c r="F72" s="5" t="n">
        <v>62670</v>
      </c>
      <c r="G72" s="5">
        <f>D72</f>
        <v/>
      </c>
      <c r="H72" s="7">
        <f>G72+E72*1</f>
        <v/>
      </c>
      <c r="I72" s="7">
        <f>G72+E72*2</f>
        <v/>
      </c>
      <c r="J72" s="7">
        <f>G72+E72*3</f>
        <v/>
      </c>
      <c r="K72" s="7">
        <f>G72+E72*4</f>
        <v/>
      </c>
      <c r="L72" s="7">
        <f>G72+E72*5</f>
        <v/>
      </c>
      <c r="M72" s="7">
        <f>G72+E72*6</f>
        <v/>
      </c>
      <c r="N72" s="7">
        <f>G72+E72*7</f>
        <v/>
      </c>
      <c r="O72" s="7">
        <f>G72+E72*8</f>
        <v/>
      </c>
      <c r="P72" s="7">
        <f>G72+E72*9</f>
        <v/>
      </c>
      <c r="Q72" s="2">
        <f>G72+E72*10</f>
        <v/>
      </c>
      <c r="R72" s="2">
        <f>G72+E72*11</f>
        <v/>
      </c>
      <c r="S72" s="2">
        <f>G72+E72*12</f>
        <v/>
      </c>
      <c r="T72" s="2">
        <f>G72+E72*13</f>
        <v/>
      </c>
      <c r="U72" s="2">
        <f>G72+E72*14</f>
        <v/>
      </c>
      <c r="V72" s="2">
        <f>G72+E72*15</f>
        <v/>
      </c>
      <c r="W72" s="2">
        <f>G72+E72*16</f>
        <v/>
      </c>
      <c r="X72" s="2">
        <f>G72+E72*17</f>
        <v/>
      </c>
      <c r="Y72" s="2">
        <f>G72+E72*18</f>
        <v/>
      </c>
      <c r="Z72" s="2">
        <f>G72+E72*19</f>
        <v/>
      </c>
      <c r="AA72" s="2">
        <f>G72+E72*20</f>
        <v/>
      </c>
      <c r="AB72" s="2">
        <f>G72+E72*21</f>
        <v/>
      </c>
      <c r="AC72" s="2">
        <f>G72+E72*22</f>
        <v/>
      </c>
      <c r="AD72" s="2">
        <f>G72+E72*23</f>
        <v/>
      </c>
      <c r="AE72" s="4">
        <f>G72+E72*24</f>
        <v/>
      </c>
      <c r="AF72" s="4">
        <f>G72+E72*25</f>
        <v/>
      </c>
      <c r="AG72" s="4">
        <f>G72+E72*26</f>
        <v/>
      </c>
      <c r="AH72" s="4">
        <f>G72+E72*27</f>
        <v/>
      </c>
      <c r="AI72" s="4">
        <f>G72+E72*28</f>
        <v/>
      </c>
      <c r="AJ72" s="4">
        <f>G72+E72*29</f>
        <v/>
      </c>
      <c r="AK72" s="4">
        <f>G72+E72*30</f>
        <v/>
      </c>
    </row>
    <row r="73">
      <c r="B73" s="19" t="n"/>
      <c r="C73" s="8" t="n">
        <v>2026</v>
      </c>
      <c r="D73" s="7" t="n">
        <v>23750</v>
      </c>
      <c r="E73" s="7" t="n">
        <v>1720</v>
      </c>
      <c r="F73" s="7" t="n">
        <v>75350</v>
      </c>
      <c r="G73" s="5">
        <f>D73</f>
        <v/>
      </c>
      <c r="H73" s="7">
        <f>G73+E73*1</f>
        <v/>
      </c>
      <c r="I73" s="7">
        <f>G73+E73*2</f>
        <v/>
      </c>
      <c r="J73" s="7">
        <f>G73+E73*3</f>
        <v/>
      </c>
      <c r="K73" s="7">
        <f>G73+E73*4</f>
        <v/>
      </c>
      <c r="L73" s="7">
        <f>G73+E73*5</f>
        <v/>
      </c>
      <c r="M73" s="7">
        <f>G73+E73*6</f>
        <v/>
      </c>
      <c r="N73" s="7">
        <f>G73+E73*7</f>
        <v/>
      </c>
      <c r="O73" s="7">
        <f>G73+E73*8</f>
        <v/>
      </c>
      <c r="P73" s="7">
        <f>G73+E73*9</f>
        <v/>
      </c>
      <c r="Q73" s="2">
        <f>G73+E73*10</f>
        <v/>
      </c>
      <c r="R73" s="2">
        <f>G73+E73*11</f>
        <v/>
      </c>
      <c r="S73" s="2">
        <f>G73+E73*12</f>
        <v/>
      </c>
      <c r="T73" s="2">
        <f>G73+E73*13</f>
        <v/>
      </c>
      <c r="U73" s="2">
        <f>G73+E73*14</f>
        <v/>
      </c>
      <c r="V73" s="2">
        <f>G73+E73*15</f>
        <v/>
      </c>
      <c r="W73" s="2">
        <f>G73+E73*16</f>
        <v/>
      </c>
      <c r="X73" s="2">
        <f>G73+E73*17</f>
        <v/>
      </c>
      <c r="Y73" s="2">
        <f>G73+E73*18</f>
        <v/>
      </c>
      <c r="Z73" s="2">
        <f>G73+E73*19</f>
        <v/>
      </c>
      <c r="AA73" s="2">
        <f>G73+E73*20</f>
        <v/>
      </c>
      <c r="AB73" s="2">
        <f>G73+E73*21</f>
        <v/>
      </c>
      <c r="AC73" s="2">
        <f>G73+E73*22</f>
        <v/>
      </c>
      <c r="AD73" s="2">
        <f>G73+E73*23</f>
        <v/>
      </c>
      <c r="AE73" s="4">
        <f>G73+E73*24</f>
        <v/>
      </c>
      <c r="AF73" s="4">
        <f>G73+E73*25</f>
        <v/>
      </c>
      <c r="AG73" s="4">
        <f>G73+E73*26</f>
        <v/>
      </c>
      <c r="AH73" s="4">
        <f>G73+E73*27</f>
        <v/>
      </c>
      <c r="AI73" s="4">
        <f>G73+E73*28</f>
        <v/>
      </c>
      <c r="AJ73" s="4">
        <f>G73+E73*29</f>
        <v/>
      </c>
      <c r="AK73" s="4">
        <f>G73+E73*30</f>
        <v/>
      </c>
    </row>
    <row r="74">
      <c r="B74" s="18" t="inlineStr">
        <is>
          <t>BPS-13</t>
        </is>
      </c>
      <c r="C74" s="4" t="n">
        <v>2022</v>
      </c>
      <c r="D74" s="5" t="n">
        <v>21160</v>
      </c>
      <c r="E74" s="5" t="n">
        <v>1560</v>
      </c>
      <c r="F74" s="5" t="n">
        <v>67960</v>
      </c>
      <c r="G74" s="5">
        <f>D74</f>
        <v/>
      </c>
      <c r="H74" s="7">
        <f>G74+E74*1</f>
        <v/>
      </c>
      <c r="I74" s="7">
        <f>G74+E74*2</f>
        <v/>
      </c>
      <c r="J74" s="7">
        <f>G74+E74*3</f>
        <v/>
      </c>
      <c r="K74" s="7">
        <f>G74+E74*4</f>
        <v/>
      </c>
      <c r="L74" s="7">
        <f>G74+E74*5</f>
        <v/>
      </c>
      <c r="M74" s="7">
        <f>G74+E74*6</f>
        <v/>
      </c>
      <c r="N74" s="7">
        <f>G74+E74*7</f>
        <v/>
      </c>
      <c r="O74" s="7">
        <f>G74+E74*8</f>
        <v/>
      </c>
      <c r="P74" s="7">
        <f>G74+E74*9</f>
        <v/>
      </c>
      <c r="Q74" s="2">
        <f>G74+E74*10</f>
        <v/>
      </c>
      <c r="R74" s="2">
        <f>G74+E74*11</f>
        <v/>
      </c>
      <c r="S74" s="2">
        <f>G74+E74*12</f>
        <v/>
      </c>
      <c r="T74" s="2">
        <f>G74+E74*13</f>
        <v/>
      </c>
      <c r="U74" s="2">
        <f>G74+E74*14</f>
        <v/>
      </c>
      <c r="V74" s="2">
        <f>G74+E74*15</f>
        <v/>
      </c>
      <c r="W74" s="2">
        <f>G74+E74*16</f>
        <v/>
      </c>
      <c r="X74" s="2">
        <f>G74+E74*17</f>
        <v/>
      </c>
      <c r="Y74" s="2">
        <f>G74+E74*18</f>
        <v/>
      </c>
      <c r="Z74" s="2">
        <f>G74+E74*19</f>
        <v/>
      </c>
      <c r="AA74" s="2">
        <f>G74+E74*20</f>
        <v/>
      </c>
      <c r="AB74" s="2">
        <f>G74+E74*21</f>
        <v/>
      </c>
      <c r="AC74" s="2">
        <f>G74+E74*22</f>
        <v/>
      </c>
      <c r="AD74" s="2">
        <f>G74+E74*23</f>
        <v/>
      </c>
      <c r="AE74" s="4">
        <f>G74+E74*24</f>
        <v/>
      </c>
      <c r="AF74" s="4">
        <f>G74+E74*25</f>
        <v/>
      </c>
      <c r="AG74" s="4">
        <f>G74+E74*26</f>
        <v/>
      </c>
      <c r="AH74" s="4">
        <f>G74+E74*27</f>
        <v/>
      </c>
      <c r="AI74" s="4">
        <f>G74+E74*28</f>
        <v/>
      </c>
      <c r="AJ74" s="4">
        <f>G74+E74*29</f>
        <v/>
      </c>
      <c r="AK74" s="4">
        <f>G74+E74*30</f>
        <v/>
      </c>
    </row>
    <row r="75">
      <c r="B75" s="19" t="n"/>
      <c r="C75" s="8" t="n">
        <v>2026</v>
      </c>
      <c r="D75" s="7" t="n">
        <v>25420</v>
      </c>
      <c r="E75" s="7" t="n">
        <v>1880</v>
      </c>
      <c r="F75" s="7" t="n">
        <v>81820</v>
      </c>
      <c r="G75" s="5">
        <f>D75</f>
        <v/>
      </c>
      <c r="H75" s="7">
        <f>G75+E75*1</f>
        <v/>
      </c>
      <c r="I75" s="7">
        <f>G75+E75*2</f>
        <v/>
      </c>
      <c r="J75" s="7">
        <f>G75+E75*3</f>
        <v/>
      </c>
      <c r="K75" s="7">
        <f>G75+E75*4</f>
        <v/>
      </c>
      <c r="L75" s="7">
        <f>G75+E75*5</f>
        <v/>
      </c>
      <c r="M75" s="7">
        <f>G75+E75*6</f>
        <v/>
      </c>
      <c r="N75" s="7">
        <f>G75+E75*7</f>
        <v/>
      </c>
      <c r="O75" s="7">
        <f>G75+E75*8</f>
        <v/>
      </c>
      <c r="P75" s="7">
        <f>G75+E75*9</f>
        <v/>
      </c>
      <c r="Q75" s="2">
        <f>G75+E75*10</f>
        <v/>
      </c>
      <c r="R75" s="2">
        <f>G75+E75*11</f>
        <v/>
      </c>
      <c r="S75" s="2">
        <f>G75+E75*12</f>
        <v/>
      </c>
      <c r="T75" s="2">
        <f>G75+E75*13</f>
        <v/>
      </c>
      <c r="U75" s="2">
        <f>G75+E75*14</f>
        <v/>
      </c>
      <c r="V75" s="2">
        <f>G75+E75*15</f>
        <v/>
      </c>
      <c r="W75" s="2">
        <f>G75+E75*16</f>
        <v/>
      </c>
      <c r="X75" s="2">
        <f>G75+E75*17</f>
        <v/>
      </c>
      <c r="Y75" s="2">
        <f>G75+E75*18</f>
        <v/>
      </c>
      <c r="Z75" s="2">
        <f>G75+E75*19</f>
        <v/>
      </c>
      <c r="AA75" s="2">
        <f>G75+E75*20</f>
        <v/>
      </c>
      <c r="AB75" s="2">
        <f>G75+E75*21</f>
        <v/>
      </c>
      <c r="AC75" s="2">
        <f>G75+E75*22</f>
        <v/>
      </c>
      <c r="AD75" s="2">
        <f>G75+E75*23</f>
        <v/>
      </c>
      <c r="AE75" s="4">
        <f>G75+E75*24</f>
        <v/>
      </c>
      <c r="AF75" s="4">
        <f>G75+E75*25</f>
        <v/>
      </c>
      <c r="AG75" s="4">
        <f>G75+E75*26</f>
        <v/>
      </c>
      <c r="AH75" s="4">
        <f>G75+E75*27</f>
        <v/>
      </c>
      <c r="AI75" s="4">
        <f>G75+E75*28</f>
        <v/>
      </c>
      <c r="AJ75" s="4">
        <f>G75+E75*29</f>
        <v/>
      </c>
      <c r="AK75" s="4">
        <f>G75+E75*30</f>
        <v/>
      </c>
    </row>
    <row r="76">
      <c r="B76" s="18" t="inlineStr">
        <is>
          <t>BPS-14</t>
        </is>
      </c>
      <c r="C76" s="4" t="n">
        <v>2022</v>
      </c>
      <c r="D76" s="5" t="n">
        <v>22530</v>
      </c>
      <c r="E76" s="5" t="n">
        <v>1740</v>
      </c>
      <c r="F76" s="5" t="n">
        <v>74730</v>
      </c>
      <c r="G76" s="5">
        <f>D76</f>
        <v/>
      </c>
      <c r="H76" s="7">
        <f>G76+E76*1</f>
        <v/>
      </c>
      <c r="I76" s="7">
        <f>G76+E76*2</f>
        <v/>
      </c>
      <c r="J76" s="7">
        <f>G76+E76*3</f>
        <v/>
      </c>
      <c r="K76" s="7">
        <f>G76+E76*4</f>
        <v/>
      </c>
      <c r="L76" s="7">
        <f>G76+E76*5</f>
        <v/>
      </c>
      <c r="M76" s="7">
        <f>G76+E76*6</f>
        <v/>
      </c>
      <c r="N76" s="7">
        <f>G76+E76*7</f>
        <v/>
      </c>
      <c r="O76" s="7">
        <f>G76+E76*8</f>
        <v/>
      </c>
      <c r="P76" s="7">
        <f>G76+E76*9</f>
        <v/>
      </c>
      <c r="Q76" s="2">
        <f>G76+E76*10</f>
        <v/>
      </c>
      <c r="R76" s="2">
        <f>G76+E76*11</f>
        <v/>
      </c>
      <c r="S76" s="2">
        <f>G76+E76*12</f>
        <v/>
      </c>
      <c r="T76" s="2">
        <f>G76+E76*13</f>
        <v/>
      </c>
      <c r="U76" s="2">
        <f>G76+E76*14</f>
        <v/>
      </c>
      <c r="V76" s="2">
        <f>G76+E76*15</f>
        <v/>
      </c>
      <c r="W76" s="2">
        <f>G76+E76*16</f>
        <v/>
      </c>
      <c r="X76" s="2">
        <f>G76+E76*17</f>
        <v/>
      </c>
      <c r="Y76" s="2">
        <f>G76+E76*18</f>
        <v/>
      </c>
      <c r="Z76" s="2">
        <f>G76+E76*19</f>
        <v/>
      </c>
      <c r="AA76" s="2">
        <f>G76+E76*20</f>
        <v/>
      </c>
      <c r="AB76" s="2">
        <f>G76+E76*21</f>
        <v/>
      </c>
      <c r="AC76" s="2">
        <f>G76+E76*22</f>
        <v/>
      </c>
      <c r="AD76" s="2">
        <f>G76+E76*23</f>
        <v/>
      </c>
      <c r="AE76" s="4">
        <f>G76+E76*24</f>
        <v/>
      </c>
      <c r="AF76" s="4">
        <f>G76+E76*25</f>
        <v/>
      </c>
      <c r="AG76" s="4">
        <f>G76+E76*26</f>
        <v/>
      </c>
      <c r="AH76" s="4">
        <f>G76+E76*27</f>
        <v/>
      </c>
      <c r="AI76" s="4">
        <f>G76+E76*28</f>
        <v/>
      </c>
      <c r="AJ76" s="4">
        <f>G76+E76*29</f>
        <v/>
      </c>
      <c r="AK76" s="4">
        <f>G76+E76*30</f>
        <v/>
      </c>
    </row>
    <row r="77">
      <c r="B77" s="19" t="n"/>
      <c r="C77" s="8" t="n">
        <v>2026</v>
      </c>
      <c r="D77" s="7" t="n">
        <v>27060</v>
      </c>
      <c r="E77" s="7" t="n">
        <v>2090</v>
      </c>
      <c r="F77" s="7" t="n">
        <v>89760</v>
      </c>
      <c r="G77" s="5">
        <f>D77</f>
        <v/>
      </c>
      <c r="H77" s="7">
        <f>G77+E77*1</f>
        <v/>
      </c>
      <c r="I77" s="7">
        <f>G77+E77*2</f>
        <v/>
      </c>
      <c r="J77" s="7">
        <f>G77+E77*3</f>
        <v/>
      </c>
      <c r="K77" s="7">
        <f>G77+E77*4</f>
        <v/>
      </c>
      <c r="L77" s="7">
        <f>G77+E77*5</f>
        <v/>
      </c>
      <c r="M77" s="7">
        <f>G77+E77*6</f>
        <v/>
      </c>
      <c r="N77" s="7">
        <f>G77+E77*7</f>
        <v/>
      </c>
      <c r="O77" s="7">
        <f>G77+E77*8</f>
        <v/>
      </c>
      <c r="P77" s="7">
        <f>G77+E77*9</f>
        <v/>
      </c>
      <c r="Q77" s="2">
        <f>G77+E77*10</f>
        <v/>
      </c>
      <c r="R77" s="2">
        <f>G77+E77*11</f>
        <v/>
      </c>
      <c r="S77" s="2">
        <f>G77+E77*12</f>
        <v/>
      </c>
      <c r="T77" s="2">
        <f>G77+E77*13</f>
        <v/>
      </c>
      <c r="U77" s="2">
        <f>G77+E77*14</f>
        <v/>
      </c>
      <c r="V77" s="2">
        <f>G77+E77*15</f>
        <v/>
      </c>
      <c r="W77" s="2">
        <f>G77+E77*16</f>
        <v/>
      </c>
      <c r="X77" s="2">
        <f>G77+E77*17</f>
        <v/>
      </c>
      <c r="Y77" s="2">
        <f>G77+E77*18</f>
        <v/>
      </c>
      <c r="Z77" s="2">
        <f>G77+E77*19</f>
        <v/>
      </c>
      <c r="AA77" s="2">
        <f>G77+E77*20</f>
        <v/>
      </c>
      <c r="AB77" s="2">
        <f>G77+E77*21</f>
        <v/>
      </c>
      <c r="AC77" s="2">
        <f>G77+E77*22</f>
        <v/>
      </c>
      <c r="AD77" s="2">
        <f>G77+E77*23</f>
        <v/>
      </c>
      <c r="AE77" s="4">
        <f>G77+E77*24</f>
        <v/>
      </c>
      <c r="AF77" s="4">
        <f>G77+E77*25</f>
        <v/>
      </c>
      <c r="AG77" s="4">
        <f>G77+E77*26</f>
        <v/>
      </c>
      <c r="AH77" s="4">
        <f>G77+E77*27</f>
        <v/>
      </c>
      <c r="AI77" s="4">
        <f>G77+E77*28</f>
        <v/>
      </c>
      <c r="AJ77" s="4">
        <f>G77+E77*29</f>
        <v/>
      </c>
      <c r="AK77" s="4">
        <f>G77+E77*30</f>
        <v/>
      </c>
    </row>
    <row r="78">
      <c r="B78" s="18" t="inlineStr">
        <is>
          <t>BPS-15</t>
        </is>
      </c>
      <c r="C78" s="4" t="n">
        <v>2022</v>
      </c>
      <c r="D78" s="5" t="n">
        <v>23920</v>
      </c>
      <c r="E78" s="5" t="n">
        <v>1980</v>
      </c>
      <c r="F78" s="5" t="n">
        <v>83320</v>
      </c>
      <c r="G78" s="5">
        <f>D78</f>
        <v/>
      </c>
      <c r="H78" s="7">
        <f>G78+E78*1</f>
        <v/>
      </c>
      <c r="I78" s="7">
        <f>G78+E78*2</f>
        <v/>
      </c>
      <c r="J78" s="7">
        <f>G78+E78*3</f>
        <v/>
      </c>
      <c r="K78" s="7">
        <f>G78+E78*4</f>
        <v/>
      </c>
      <c r="L78" s="7">
        <f>G78+E78*5</f>
        <v/>
      </c>
      <c r="M78" s="7">
        <f>G78+E78*6</f>
        <v/>
      </c>
      <c r="N78" s="7">
        <f>G78+E78*7</f>
        <v/>
      </c>
      <c r="O78" s="7">
        <f>G78+E78*8</f>
        <v/>
      </c>
      <c r="P78" s="7">
        <f>G78+E78*9</f>
        <v/>
      </c>
      <c r="Q78" s="2">
        <f>G78+E78*10</f>
        <v/>
      </c>
      <c r="R78" s="2">
        <f>G78+E78*11</f>
        <v/>
      </c>
      <c r="S78" s="2">
        <f>G78+E78*12</f>
        <v/>
      </c>
      <c r="T78" s="2">
        <f>G78+E78*13</f>
        <v/>
      </c>
      <c r="U78" s="2">
        <f>G78+E78*14</f>
        <v/>
      </c>
      <c r="V78" s="2">
        <f>G78+E78*15</f>
        <v/>
      </c>
      <c r="W78" s="2">
        <f>G78+E78*16</f>
        <v/>
      </c>
      <c r="X78" s="2">
        <f>G78+E78*17</f>
        <v/>
      </c>
      <c r="Y78" s="2">
        <f>G78+E78*18</f>
        <v/>
      </c>
      <c r="Z78" s="2">
        <f>G78+E78*19</f>
        <v/>
      </c>
      <c r="AA78" s="2">
        <f>G78+E78*20</f>
        <v/>
      </c>
      <c r="AB78" s="2">
        <f>G78+E78*21</f>
        <v/>
      </c>
      <c r="AC78" s="2">
        <f>G78+E78*22</f>
        <v/>
      </c>
      <c r="AD78" s="2">
        <f>G78+E78*23</f>
        <v/>
      </c>
      <c r="AE78" s="4">
        <f>G78+E78*24</f>
        <v/>
      </c>
      <c r="AF78" s="4">
        <f>G78+E78*25</f>
        <v/>
      </c>
      <c r="AG78" s="4">
        <f>G78+E78*26</f>
        <v/>
      </c>
      <c r="AH78" s="4">
        <f>G78+E78*27</f>
        <v/>
      </c>
      <c r="AI78" s="4">
        <f>G78+E78*28</f>
        <v/>
      </c>
      <c r="AJ78" s="4">
        <f>G78+E78*29</f>
        <v/>
      </c>
      <c r="AK78" s="4">
        <f>G78+E78*30</f>
        <v/>
      </c>
    </row>
    <row r="79">
      <c r="B79" s="19" t="n"/>
      <c r="C79" s="8" t="n">
        <v>2026</v>
      </c>
      <c r="D79" s="7" t="n">
        <v>28730</v>
      </c>
      <c r="E79" s="7" t="n">
        <v>2380</v>
      </c>
      <c r="F79" s="7" t="n">
        <v>100130</v>
      </c>
      <c r="G79" s="5">
        <f>D79</f>
        <v/>
      </c>
      <c r="H79" s="7">
        <f>G79+E79*1</f>
        <v/>
      </c>
      <c r="I79" s="7">
        <f>G79+E79*2</f>
        <v/>
      </c>
      <c r="J79" s="7">
        <f>G79+E79*3</f>
        <v/>
      </c>
      <c r="K79" s="7">
        <f>G79+E79*4</f>
        <v/>
      </c>
      <c r="L79" s="7">
        <f>G79+E79*5</f>
        <v/>
      </c>
      <c r="M79" s="7">
        <f>G79+E79*6</f>
        <v/>
      </c>
      <c r="N79" s="7">
        <f>G79+E79*7</f>
        <v/>
      </c>
      <c r="O79" s="7">
        <f>G79+E79*8</f>
        <v/>
      </c>
      <c r="P79" s="7">
        <f>G79+E79*9</f>
        <v/>
      </c>
      <c r="Q79" s="2">
        <f>G79+E79*10</f>
        <v/>
      </c>
      <c r="R79" s="2">
        <f>G79+E79*11</f>
        <v/>
      </c>
      <c r="S79" s="2">
        <f>G79+E79*12</f>
        <v/>
      </c>
      <c r="T79" s="2">
        <f>G79+E79*13</f>
        <v/>
      </c>
      <c r="U79" s="2">
        <f>G79+E79*14</f>
        <v/>
      </c>
      <c r="V79" s="2">
        <f>G79+E79*15</f>
        <v/>
      </c>
      <c r="W79" s="2">
        <f>G79+E79*16</f>
        <v/>
      </c>
      <c r="X79" s="2">
        <f>G79+E79*17</f>
        <v/>
      </c>
      <c r="Y79" s="2">
        <f>G79+E79*18</f>
        <v/>
      </c>
      <c r="Z79" s="2">
        <f>G79+E79*19</f>
        <v/>
      </c>
      <c r="AA79" s="2">
        <f>G79+E79*20</f>
        <v/>
      </c>
      <c r="AB79" s="2">
        <f>G79+E79*21</f>
        <v/>
      </c>
      <c r="AC79" s="2">
        <f>G79+E79*22</f>
        <v/>
      </c>
      <c r="AD79" s="2">
        <f>G79+E79*23</f>
        <v/>
      </c>
      <c r="AE79" s="4">
        <f>G79+E79*24</f>
        <v/>
      </c>
      <c r="AF79" s="4">
        <f>G79+E79*25</f>
        <v/>
      </c>
      <c r="AG79" s="4">
        <f>G79+E79*26</f>
        <v/>
      </c>
      <c r="AH79" s="4">
        <f>G79+E79*27</f>
        <v/>
      </c>
      <c r="AI79" s="4">
        <f>G79+E79*28</f>
        <v/>
      </c>
      <c r="AJ79" s="4">
        <f>G79+E79*29</f>
        <v/>
      </c>
      <c r="AK79" s="4">
        <f>G79+E79*30</f>
        <v/>
      </c>
    </row>
    <row r="80">
      <c r="B80" s="18" t="inlineStr">
        <is>
          <t>BPS-16</t>
        </is>
      </c>
      <c r="C80" s="4" t="n">
        <v>2022</v>
      </c>
      <c r="D80" s="5" t="n">
        <v>28070</v>
      </c>
      <c r="E80" s="5" t="n">
        <v>2260</v>
      </c>
      <c r="F80" s="5" t="n">
        <v>95870</v>
      </c>
      <c r="G80" s="5">
        <f>D80</f>
        <v/>
      </c>
      <c r="H80" s="7">
        <f>G80+E80*1</f>
        <v/>
      </c>
      <c r="I80" s="7">
        <f>G80+E80*2</f>
        <v/>
      </c>
      <c r="J80" s="7">
        <f>G80+E80*3</f>
        <v/>
      </c>
      <c r="K80" s="7">
        <f>G80+E80*4</f>
        <v/>
      </c>
      <c r="L80" s="7">
        <f>G80+E80*5</f>
        <v/>
      </c>
      <c r="M80" s="7">
        <f>G80+E80*6</f>
        <v/>
      </c>
      <c r="N80" s="7">
        <f>G80+E80*7</f>
        <v/>
      </c>
      <c r="O80" s="7">
        <f>G80+E80*8</f>
        <v/>
      </c>
      <c r="P80" s="7">
        <f>G80+E80*9</f>
        <v/>
      </c>
      <c r="Q80" s="2">
        <f>G80+E80*10</f>
        <v/>
      </c>
      <c r="R80" s="2">
        <f>G80+E80*11</f>
        <v/>
      </c>
      <c r="S80" s="2">
        <f>G80+E80*12</f>
        <v/>
      </c>
      <c r="T80" s="2">
        <f>G80+E80*13</f>
        <v/>
      </c>
      <c r="U80" s="2">
        <f>G80+E80*14</f>
        <v/>
      </c>
      <c r="V80" s="2">
        <f>G80+E80*15</f>
        <v/>
      </c>
      <c r="W80" s="2">
        <f>G80+E80*16</f>
        <v/>
      </c>
      <c r="X80" s="2">
        <f>G80+E80*17</f>
        <v/>
      </c>
      <c r="Y80" s="2">
        <f>G80+E80*18</f>
        <v/>
      </c>
      <c r="Z80" s="2">
        <f>G80+E80*19</f>
        <v/>
      </c>
      <c r="AA80" s="2">
        <f>G80+E80*20</f>
        <v/>
      </c>
      <c r="AB80" s="2">
        <f>G80+E80*21</f>
        <v/>
      </c>
      <c r="AC80" s="2">
        <f>G80+E80*22</f>
        <v/>
      </c>
      <c r="AD80" s="2">
        <f>G80+E80*23</f>
        <v/>
      </c>
      <c r="AE80" s="4">
        <f>G80+E80*24</f>
        <v/>
      </c>
      <c r="AF80" s="4">
        <f>G80+E80*25</f>
        <v/>
      </c>
      <c r="AG80" s="4">
        <f>G80+E80*26</f>
        <v/>
      </c>
      <c r="AH80" s="4">
        <f>G80+E80*27</f>
        <v/>
      </c>
      <c r="AI80" s="4">
        <f>G80+E80*28</f>
        <v/>
      </c>
      <c r="AJ80" s="4">
        <f>G80+E80*29</f>
        <v/>
      </c>
      <c r="AK80" s="4">
        <f>G80+E80*30</f>
        <v/>
      </c>
    </row>
    <row r="81">
      <c r="B81" s="19" t="n"/>
      <c r="C81" s="8" t="n">
        <v>2026</v>
      </c>
      <c r="D81" s="7" t="n">
        <v>33720</v>
      </c>
      <c r="E81" s="7" t="n">
        <v>2720</v>
      </c>
      <c r="F81" s="7" t="n">
        <v>115320</v>
      </c>
      <c r="G81" s="5">
        <f>D81</f>
        <v/>
      </c>
      <c r="H81" s="7">
        <f>G81+E81*1</f>
        <v/>
      </c>
      <c r="I81" s="7">
        <f>G81+E81*2</f>
        <v/>
      </c>
      <c r="J81" s="7">
        <f>G81+E81*3</f>
        <v/>
      </c>
      <c r="K81" s="7">
        <f>G81+E81*4</f>
        <v/>
      </c>
      <c r="L81" s="7">
        <f>G81+E81*5</f>
        <v/>
      </c>
      <c r="M81" s="7">
        <f>G81+E81*6</f>
        <v/>
      </c>
      <c r="N81" s="7">
        <f>G81+E81*7</f>
        <v/>
      </c>
      <c r="O81" s="7">
        <f>G81+E81*8</f>
        <v/>
      </c>
      <c r="P81" s="7">
        <f>G81+E81*9</f>
        <v/>
      </c>
      <c r="Q81" s="2">
        <f>G81+E81*10</f>
        <v/>
      </c>
      <c r="R81" s="2">
        <f>G81+E81*11</f>
        <v/>
      </c>
      <c r="S81" s="2">
        <f>G81+E81*12</f>
        <v/>
      </c>
      <c r="T81" s="2">
        <f>G81+E81*13</f>
        <v/>
      </c>
      <c r="U81" s="2">
        <f>G81+E81*14</f>
        <v/>
      </c>
      <c r="V81" s="2">
        <f>G81+E81*15</f>
        <v/>
      </c>
      <c r="W81" s="2">
        <f>G81+E81*16</f>
        <v/>
      </c>
      <c r="X81" s="2">
        <f>G81+E81*17</f>
        <v/>
      </c>
      <c r="Y81" s="2">
        <f>G81+E81*18</f>
        <v/>
      </c>
      <c r="Z81" s="2">
        <f>G81+E81*19</f>
        <v/>
      </c>
      <c r="AA81" s="2">
        <f>G81+E81*20</f>
        <v/>
      </c>
      <c r="AB81" s="2">
        <f>G81+E81*21</f>
        <v/>
      </c>
      <c r="AC81" s="2">
        <f>G81+E81*22</f>
        <v/>
      </c>
      <c r="AD81" s="2">
        <f>G81+E81*23</f>
        <v/>
      </c>
      <c r="AE81" s="4">
        <f>G81+E81*24</f>
        <v/>
      </c>
      <c r="AF81" s="4">
        <f>G81+E81*25</f>
        <v/>
      </c>
      <c r="AG81" s="4">
        <f>G81+E81*26</f>
        <v/>
      </c>
      <c r="AH81" s="4">
        <f>G81+E81*27</f>
        <v/>
      </c>
      <c r="AI81" s="4">
        <f>G81+E81*28</f>
        <v/>
      </c>
      <c r="AJ81" s="4">
        <f>G81+E81*29</f>
        <v/>
      </c>
      <c r="AK81" s="4">
        <f>G81+E81*30</f>
        <v/>
      </c>
    </row>
    <row r="82">
      <c r="B82" s="18" t="inlineStr">
        <is>
          <t>BPS-17</t>
        </is>
      </c>
      <c r="C82" s="4" t="n">
        <v>2022</v>
      </c>
      <c r="D82" s="5" t="n">
        <v>45070</v>
      </c>
      <c r="E82" s="5" t="n">
        <v>3420</v>
      </c>
      <c r="F82" s="5" t="n">
        <v>113470</v>
      </c>
      <c r="G82" s="5">
        <f>D82</f>
        <v/>
      </c>
      <c r="H82" s="6">
        <f>G82+E82*1</f>
        <v/>
      </c>
      <c r="I82" s="6">
        <f>G82+E82*2</f>
        <v/>
      </c>
      <c r="J82" s="6">
        <f>G82+E82*3</f>
        <v/>
      </c>
      <c r="K82" s="6">
        <f>G82+E82*4</f>
        <v/>
      </c>
      <c r="L82" s="6">
        <f>G82+E82*5</f>
        <v/>
      </c>
      <c r="M82" s="6">
        <f>G82+E82*6</f>
        <v/>
      </c>
      <c r="N82" s="6">
        <f>G82+E82*7</f>
        <v/>
      </c>
      <c r="O82" s="6">
        <f>G82+E82*8</f>
        <v/>
      </c>
      <c r="P82" s="6">
        <f>G82+E82*9</f>
        <v/>
      </c>
      <c r="Q82" s="4">
        <f>G82+E82*10</f>
        <v/>
      </c>
      <c r="R82" s="4">
        <f>G82+E82*11</f>
        <v/>
      </c>
      <c r="S82" s="4">
        <f>G82+E82*12</f>
        <v/>
      </c>
      <c r="T82" s="4">
        <f>G82+E82*13</f>
        <v/>
      </c>
      <c r="U82" s="4">
        <f>G82+E82*14</f>
        <v/>
      </c>
      <c r="V82" s="4">
        <f>G82+E82*15</f>
        <v/>
      </c>
      <c r="W82" s="4">
        <f>G82+E82*16</f>
        <v/>
      </c>
      <c r="X82" s="4">
        <f>G82+E82*17</f>
        <v/>
      </c>
      <c r="Y82" s="4">
        <f>G82+E82*18</f>
        <v/>
      </c>
      <c r="Z82" s="4">
        <f>G82+E82*19</f>
        <v/>
      </c>
      <c r="AA82" s="4">
        <f>G82+E82*20</f>
        <v/>
      </c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</row>
    <row r="83">
      <c r="B83" s="19" t="n"/>
      <c r="C83" s="8" t="n">
        <v>2026</v>
      </c>
      <c r="D83" s="7" t="n">
        <v>54140</v>
      </c>
      <c r="E83" s="7" t="n">
        <v>4110</v>
      </c>
      <c r="F83" s="7" t="n">
        <v>136340</v>
      </c>
      <c r="G83" s="5">
        <f>D83</f>
        <v/>
      </c>
      <c r="H83" s="9">
        <f>G83+E83*1</f>
        <v/>
      </c>
      <c r="I83" s="9">
        <f>G83+E83*2</f>
        <v/>
      </c>
      <c r="J83" s="9">
        <f>G83+E83*3</f>
        <v/>
      </c>
      <c r="K83" s="9">
        <f>G83+E83*4</f>
        <v/>
      </c>
      <c r="L83" s="9">
        <f>G83+E83*5</f>
        <v/>
      </c>
      <c r="M83" s="9">
        <f>G83+E83*6</f>
        <v/>
      </c>
      <c r="N83" s="9">
        <f>G83+E83*7</f>
        <v/>
      </c>
      <c r="O83" s="9">
        <f>G83+E83*8</f>
        <v/>
      </c>
      <c r="P83" s="9">
        <f>G83+E83*9</f>
        <v/>
      </c>
      <c r="Q83" s="8">
        <f>G83+E83*10</f>
        <v/>
      </c>
      <c r="R83" s="8">
        <f>G83+E83*11</f>
        <v/>
      </c>
      <c r="S83" s="8">
        <f>G83+E83*12</f>
        <v/>
      </c>
      <c r="T83" s="8">
        <f>G83+E83*13</f>
        <v/>
      </c>
      <c r="U83" s="8">
        <f>G83+E83*14</f>
        <v/>
      </c>
      <c r="V83" s="8">
        <f>G83+E83*15</f>
        <v/>
      </c>
      <c r="W83" s="8">
        <f>G83+E83*16</f>
        <v/>
      </c>
      <c r="X83" s="8">
        <f>G83+E83*17</f>
        <v/>
      </c>
      <c r="Y83" s="8">
        <f>G83+E83*18</f>
        <v/>
      </c>
      <c r="Z83" s="8">
        <f>G83+E83*19</f>
        <v/>
      </c>
      <c r="AA83" s="8">
        <f>G83+E83*20</f>
        <v/>
      </c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</row>
    <row r="84">
      <c r="B84" s="18" t="inlineStr">
        <is>
          <t>BPS-18</t>
        </is>
      </c>
      <c r="C84" s="4" t="n">
        <v>2022</v>
      </c>
      <c r="D84" s="5" t="n">
        <v>56880</v>
      </c>
      <c r="E84" s="5" t="n">
        <v>4260</v>
      </c>
      <c r="F84" s="5" t="n">
        <v>142080</v>
      </c>
      <c r="G84" s="5">
        <f>D84</f>
        <v/>
      </c>
      <c r="H84" s="6">
        <f>G84+E84*1</f>
        <v/>
      </c>
      <c r="I84" s="6">
        <f>G84+E84*2</f>
        <v/>
      </c>
      <c r="J84" s="6">
        <f>G84+E84*3</f>
        <v/>
      </c>
      <c r="K84" s="6">
        <f>G84+E84*4</f>
        <v/>
      </c>
      <c r="L84" s="6">
        <f>G84+E84*5</f>
        <v/>
      </c>
      <c r="M84" s="6">
        <f>G84+E84*6</f>
        <v/>
      </c>
      <c r="N84" s="6">
        <f>G84+E84*7</f>
        <v/>
      </c>
      <c r="O84" s="6">
        <f>G84+E84*8</f>
        <v/>
      </c>
      <c r="P84" s="6">
        <f>G84+E84*9</f>
        <v/>
      </c>
      <c r="Q84" s="4">
        <f>G84+E84*10</f>
        <v/>
      </c>
      <c r="R84" s="4">
        <f>G84+E84*11</f>
        <v/>
      </c>
      <c r="S84" s="4">
        <f>G84+E84*12</f>
        <v/>
      </c>
      <c r="T84" s="4">
        <f>G84+E84*13</f>
        <v/>
      </c>
      <c r="U84" s="4">
        <f>G84+E84*14</f>
        <v/>
      </c>
      <c r="V84" s="4">
        <f>G84+E84*15</f>
        <v/>
      </c>
      <c r="W84" s="4">
        <f>G84+E84*16</f>
        <v/>
      </c>
      <c r="X84" s="4">
        <f>G84+E84*17</f>
        <v/>
      </c>
      <c r="Y84" s="4">
        <f>G84+E84*18</f>
        <v/>
      </c>
      <c r="Z84" s="4">
        <f>G84+E84*19</f>
        <v/>
      </c>
      <c r="AA84" s="4">
        <f>G84+E84*20</f>
        <v/>
      </c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</row>
    <row r="85">
      <c r="B85" s="19" t="n"/>
      <c r="C85" s="8" t="n">
        <v>2026</v>
      </c>
      <c r="D85" s="7" t="n">
        <v>68330</v>
      </c>
      <c r="E85" s="7" t="n">
        <v>5120</v>
      </c>
      <c r="F85" s="7" t="n">
        <v>170730</v>
      </c>
      <c r="G85" s="5">
        <f>D85</f>
        <v/>
      </c>
      <c r="H85" s="9">
        <f>G85+E85*1</f>
        <v/>
      </c>
      <c r="I85" s="9">
        <f>G85+E85*2</f>
        <v/>
      </c>
      <c r="J85" s="9">
        <f>G85+E85*3</f>
        <v/>
      </c>
      <c r="K85" s="9">
        <f>G85+E85*4</f>
        <v/>
      </c>
      <c r="L85" s="9">
        <f>G85+E85*5</f>
        <v/>
      </c>
      <c r="M85" s="9">
        <f>G85+E85*6</f>
        <v/>
      </c>
      <c r="N85" s="9">
        <f>G85+E85*7</f>
        <v/>
      </c>
      <c r="O85" s="9">
        <f>G85+E85*8</f>
        <v/>
      </c>
      <c r="P85" s="9">
        <f>G85+E85*9</f>
        <v/>
      </c>
      <c r="Q85" s="8">
        <f>G85+E85*10</f>
        <v/>
      </c>
      <c r="R85" s="8">
        <f>G85+E85*11</f>
        <v/>
      </c>
      <c r="S85" s="8">
        <f>G85+E85*12</f>
        <v/>
      </c>
      <c r="T85" s="8">
        <f>G85+E85*13</f>
        <v/>
      </c>
      <c r="U85" s="8">
        <f>G85+E85*14</f>
        <v/>
      </c>
      <c r="V85" s="8">
        <f>G85+E85*15</f>
        <v/>
      </c>
      <c r="W85" s="8">
        <f>G85+E85*16</f>
        <v/>
      </c>
      <c r="X85" s="8">
        <f>G85+E85*17</f>
        <v/>
      </c>
      <c r="Y85" s="8">
        <f>G85+E85*18</f>
        <v/>
      </c>
      <c r="Z85" s="8">
        <f>G85+E85*19</f>
        <v/>
      </c>
      <c r="AA85" s="8">
        <f>G85+E85*20</f>
        <v/>
      </c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</row>
    <row r="86" ht="15" customHeight="1">
      <c r="B86" s="18" t="inlineStr">
        <is>
          <t>BPS-19</t>
        </is>
      </c>
      <c r="C86" s="4" t="n">
        <v>2022</v>
      </c>
      <c r="D86" s="5" t="n">
        <v>87840</v>
      </c>
      <c r="E86" s="5" t="n">
        <v>4530</v>
      </c>
      <c r="F86" s="5" t="n">
        <v>178440</v>
      </c>
      <c r="G86" s="5">
        <f>D86</f>
        <v/>
      </c>
      <c r="H86" s="6">
        <f>G86+E86*1</f>
        <v/>
      </c>
      <c r="I86" s="6">
        <f>G86+E86*2</f>
        <v/>
      </c>
      <c r="J86" s="6">
        <f>G86+E86*3</f>
        <v/>
      </c>
      <c r="K86" s="6">
        <f>G86+E86*4</f>
        <v/>
      </c>
      <c r="L86" s="6">
        <f>G86+E86*5</f>
        <v/>
      </c>
      <c r="M86" s="6">
        <f>G86+E86*6</f>
        <v/>
      </c>
      <c r="N86" s="6">
        <f>G86+E86*7</f>
        <v/>
      </c>
      <c r="O86" s="6">
        <f>G86+E86*8</f>
        <v/>
      </c>
      <c r="P86" s="6">
        <f>G86+E86*9</f>
        <v/>
      </c>
      <c r="Q86" s="4">
        <f>G86+E86*10</f>
        <v/>
      </c>
      <c r="R86" s="4">
        <f>G86+E86*11</f>
        <v/>
      </c>
      <c r="S86" s="4">
        <f>G86+E86*12</f>
        <v/>
      </c>
      <c r="T86" s="4">
        <f>G86+E86*13</f>
        <v/>
      </c>
      <c r="U86" s="4">
        <f>G86+E86*14</f>
        <v/>
      </c>
      <c r="V86" s="4">
        <f>G86+E86*15</f>
        <v/>
      </c>
      <c r="W86" s="4">
        <f>G86+E86*16</f>
        <v/>
      </c>
      <c r="X86" s="4">
        <f>G86+E86*17</f>
        <v/>
      </c>
      <c r="Y86" s="4">
        <f>G86+E86*18</f>
        <v/>
      </c>
      <c r="Z86" s="4">
        <f>G86+E86*19</f>
        <v/>
      </c>
      <c r="AA86" s="4">
        <f>G86+E86*20</f>
        <v/>
      </c>
      <c r="AB86" s="1" t="n"/>
      <c r="AC86" s="1" t="n"/>
      <c r="AD86" s="10" t="inlineStr">
        <is>
          <t>www.glxspace.com</t>
        </is>
      </c>
      <c r="AE86" s="11" t="n"/>
      <c r="AF86" s="11" t="n"/>
      <c r="AG86" s="11" t="n"/>
      <c r="AH86" s="11" t="n"/>
      <c r="AI86" s="12" t="n"/>
      <c r="AJ86" s="1" t="n"/>
      <c r="AK86" s="1" t="n"/>
    </row>
    <row r="87">
      <c r="B87" s="19" t="n"/>
      <c r="C87" s="8" t="n">
        <v>2026</v>
      </c>
      <c r="D87" s="7" t="n">
        <v>105510</v>
      </c>
      <c r="E87" s="7" t="n">
        <v>5450</v>
      </c>
      <c r="F87" s="7" t="n">
        <v>214510</v>
      </c>
      <c r="G87" s="5">
        <f>D87</f>
        <v/>
      </c>
      <c r="H87" s="9">
        <f>G87+E87*1</f>
        <v/>
      </c>
      <c r="I87" s="9">
        <f>G87+E87*2</f>
        <v/>
      </c>
      <c r="J87" s="9">
        <f>G87+E87*3</f>
        <v/>
      </c>
      <c r="K87" s="9">
        <f>G87+E87*4</f>
        <v/>
      </c>
      <c r="L87" s="9">
        <f>G87+E87*5</f>
        <v/>
      </c>
      <c r="M87" s="9">
        <f>G87+E87*6</f>
        <v/>
      </c>
      <c r="N87" s="9">
        <f>G87+E87*7</f>
        <v/>
      </c>
      <c r="O87" s="9">
        <f>G87+E87*8</f>
        <v/>
      </c>
      <c r="P87" s="9">
        <f>G87+E87*9</f>
        <v/>
      </c>
      <c r="Q87" s="8">
        <f>G87+E87*10</f>
        <v/>
      </c>
      <c r="R87" s="8">
        <f>G87+E87*11</f>
        <v/>
      </c>
      <c r="S87" s="8">
        <f>G87+E87*12</f>
        <v/>
      </c>
      <c r="T87" s="8">
        <f>G87+E87*13</f>
        <v/>
      </c>
      <c r="U87" s="8">
        <f>G87+E87*14</f>
        <v/>
      </c>
      <c r="V87" s="8">
        <f>G87+E87*15</f>
        <v/>
      </c>
      <c r="W87" s="8">
        <f>G87+E87*16</f>
        <v/>
      </c>
      <c r="X87" s="8">
        <f>G87+E87*17</f>
        <v/>
      </c>
      <c r="Y87" s="8">
        <f>G87+E87*18</f>
        <v/>
      </c>
      <c r="Z87" s="8">
        <f>G87+E87*19</f>
        <v/>
      </c>
      <c r="AA87" s="8">
        <f>G87+E87*20</f>
        <v/>
      </c>
      <c r="AB87" s="1" t="n"/>
      <c r="AC87" s="1" t="n"/>
      <c r="AD87" s="13" t="n"/>
      <c r="AI87" s="14" t="n"/>
      <c r="AJ87" s="1" t="n"/>
      <c r="AK87" s="1" t="n"/>
    </row>
    <row r="88">
      <c r="B88" s="18" t="inlineStr">
        <is>
          <t>BPS-20</t>
        </is>
      </c>
      <c r="C88" s="4" t="n">
        <v>2022</v>
      </c>
      <c r="D88" s="5" t="n">
        <v>102470</v>
      </c>
      <c r="E88" s="5" t="n">
        <v>6690</v>
      </c>
      <c r="F88" s="5" t="n">
        <v>196130</v>
      </c>
      <c r="G88" s="5">
        <f>D88</f>
        <v/>
      </c>
      <c r="H88" s="6">
        <f>G88+E88*1</f>
        <v/>
      </c>
      <c r="I88" s="6">
        <f>G88+E88*2</f>
        <v/>
      </c>
      <c r="J88" s="6">
        <f>G88+E88*3</f>
        <v/>
      </c>
      <c r="K88" s="6">
        <f>G88+E88*4</f>
        <v/>
      </c>
      <c r="L88" s="6">
        <f>G88+E88*5</f>
        <v/>
      </c>
      <c r="M88" s="6">
        <f>G88+E88*6</f>
        <v/>
      </c>
      <c r="N88" s="6">
        <f>G88+E88*7</f>
        <v/>
      </c>
      <c r="O88" s="6">
        <f>G88+E88*8</f>
        <v/>
      </c>
      <c r="P88" s="6">
        <f>G88+E88*9</f>
        <v/>
      </c>
      <c r="Q88" s="4">
        <f>G88+E88*10</f>
        <v/>
      </c>
      <c r="R88" s="4">
        <f>G88+E88*11</f>
        <v/>
      </c>
      <c r="S88" s="4">
        <f>G88+E88*12</f>
        <v/>
      </c>
      <c r="T88" s="4">
        <f>G88+E88*13</f>
        <v/>
      </c>
      <c r="U88" s="4">
        <f>G88+E88*14</f>
        <v/>
      </c>
      <c r="V88" s="1" t="n"/>
      <c r="W88" s="1" t="n"/>
      <c r="X88" s="1" t="n"/>
      <c r="Y88" s="1" t="n"/>
      <c r="Z88" s="1" t="n"/>
      <c r="AA88" s="1" t="n"/>
      <c r="AB88" s="1" t="n"/>
      <c r="AC88" s="1" t="n"/>
      <c r="AD88" s="15" t="n"/>
      <c r="AE88" s="16" t="n"/>
      <c r="AF88" s="16" t="n"/>
      <c r="AG88" s="16" t="n"/>
      <c r="AH88" s="16" t="n"/>
      <c r="AI88" s="17" t="n"/>
      <c r="AJ88" s="1" t="n"/>
      <c r="AK88" s="1" t="n"/>
    </row>
    <row r="89">
      <c r="B89" s="19" t="n"/>
      <c r="C89" s="8" t="n">
        <v>2026</v>
      </c>
      <c r="D89" s="7" t="n">
        <v>123090</v>
      </c>
      <c r="E89" s="7" t="n">
        <v>8040</v>
      </c>
      <c r="F89" s="7" t="n">
        <v>235650</v>
      </c>
      <c r="G89" s="5">
        <f>D89</f>
        <v/>
      </c>
      <c r="H89" s="9">
        <f>G89+E89*1</f>
        <v/>
      </c>
      <c r="I89" s="9">
        <f>G89+E89*2</f>
        <v/>
      </c>
      <c r="J89" s="9">
        <f>G89+E89*3</f>
        <v/>
      </c>
      <c r="K89" s="9">
        <f>G89+E89*4</f>
        <v/>
      </c>
      <c r="L89" s="9">
        <f>G89+E89*5</f>
        <v/>
      </c>
      <c r="M89" s="9">
        <f>G89+E89*6</f>
        <v/>
      </c>
      <c r="N89" s="9">
        <f>G89+E89*7</f>
        <v/>
      </c>
      <c r="O89" s="9">
        <f>G89+E89*8</f>
        <v/>
      </c>
      <c r="P89" s="9">
        <f>G89+E89*9</f>
        <v/>
      </c>
      <c r="Q89" s="8">
        <f>G89+E89*10</f>
        <v/>
      </c>
      <c r="R89" s="8">
        <f>G89+E89*11</f>
        <v/>
      </c>
      <c r="S89" s="8">
        <f>G89+E89*12</f>
        <v/>
      </c>
      <c r="T89" s="8">
        <f>G89+E89*13</f>
        <v/>
      </c>
      <c r="U89" s="8">
        <f>G89+E89*14</f>
        <v/>
      </c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</row>
    <row r="90">
      <c r="B90" s="18" t="inlineStr">
        <is>
          <t>BPS-21</t>
        </is>
      </c>
      <c r="C90" s="4" t="n">
        <v>2022</v>
      </c>
      <c r="D90" s="5" t="n">
        <v>113790</v>
      </c>
      <c r="E90" s="5" t="n">
        <v>7420</v>
      </c>
      <c r="F90" s="5" t="n">
        <v>217670</v>
      </c>
      <c r="G90" s="5">
        <f>D90</f>
        <v/>
      </c>
      <c r="H90" s="6">
        <f>G90+E90*1</f>
        <v/>
      </c>
      <c r="I90" s="6">
        <f>G90+E90*2</f>
        <v/>
      </c>
      <c r="J90" s="6">
        <f>G90+E90*3</f>
        <v/>
      </c>
      <c r="K90" s="6">
        <f>G90+E90*4</f>
        <v/>
      </c>
      <c r="L90" s="6">
        <f>G90+E90*5</f>
        <v/>
      </c>
      <c r="M90" s="6">
        <f>G90+E90*6</f>
        <v/>
      </c>
      <c r="N90" s="6">
        <f>G90+E90*7</f>
        <v/>
      </c>
      <c r="O90" s="6">
        <f>G90+E90*8</f>
        <v/>
      </c>
      <c r="P90" s="6">
        <f>G90+E90*9</f>
        <v/>
      </c>
      <c r="Q90" s="4">
        <f>G90+E90*10</f>
        <v/>
      </c>
      <c r="R90" s="4">
        <f>G90+E90*11</f>
        <v/>
      </c>
      <c r="S90" s="4">
        <f>G90+E90*12</f>
        <v/>
      </c>
      <c r="T90" s="4">
        <f>G90+E90*13</f>
        <v/>
      </c>
      <c r="U90" s="4">
        <f>G90+E90*14</f>
        <v/>
      </c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</row>
    <row r="91">
      <c r="B91" s="19" t="n"/>
      <c r="C91" s="8" t="n">
        <v>2026</v>
      </c>
      <c r="D91" s="7" t="n">
        <v>136680</v>
      </c>
      <c r="E91" s="7" t="n">
        <v>8920</v>
      </c>
      <c r="F91" s="7" t="n">
        <v>261560</v>
      </c>
      <c r="G91" s="5">
        <f>D91</f>
        <v/>
      </c>
      <c r="H91" s="9">
        <f>G91+E91*1</f>
        <v/>
      </c>
      <c r="I91" s="9">
        <f>G91+E91*2</f>
        <v/>
      </c>
      <c r="J91" s="9">
        <f>G91+E91*3</f>
        <v/>
      </c>
      <c r="K91" s="9">
        <f>G91+E91*4</f>
        <v/>
      </c>
      <c r="L91" s="9">
        <f>G91+E91*5</f>
        <v/>
      </c>
      <c r="M91" s="9">
        <f>G91+E91*6</f>
        <v/>
      </c>
      <c r="N91" s="9">
        <f>G91+E91*7</f>
        <v/>
      </c>
      <c r="O91" s="9">
        <f>G91+E91*8</f>
        <v/>
      </c>
      <c r="P91" s="9">
        <f>G91+E91*9</f>
        <v/>
      </c>
      <c r="Q91" s="8">
        <f>G91+E91*10</f>
        <v/>
      </c>
      <c r="R91" s="8">
        <f>G91+E91*11</f>
        <v/>
      </c>
      <c r="S91" s="8">
        <f>G91+E91*12</f>
        <v/>
      </c>
      <c r="T91" s="8">
        <f>G91+E91*13</f>
        <v/>
      </c>
      <c r="U91" s="8">
        <f>G91+E91*14</f>
        <v/>
      </c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</row>
    <row r="92">
      <c r="B92" s="18" t="inlineStr">
        <is>
          <t>BPS-22</t>
        </is>
      </c>
      <c r="C92" s="4" t="n">
        <v>2022</v>
      </c>
      <c r="D92" s="5" t="n">
        <v>122190</v>
      </c>
      <c r="E92" s="5" t="n">
        <v>8710</v>
      </c>
      <c r="F92" s="5" t="n">
        <v>244130</v>
      </c>
      <c r="G92" s="5">
        <f>D92</f>
        <v/>
      </c>
      <c r="H92" s="6">
        <f>G92+E92*1</f>
        <v/>
      </c>
      <c r="I92" s="6">
        <f>G92+E92*2</f>
        <v/>
      </c>
      <c r="J92" s="6">
        <f>G92+E92*3</f>
        <v/>
      </c>
      <c r="K92" s="6">
        <f>G92+E92*4</f>
        <v/>
      </c>
      <c r="L92" s="6">
        <f>G92+E92*5</f>
        <v/>
      </c>
      <c r="M92" s="6">
        <f>G92+E92*6</f>
        <v/>
      </c>
      <c r="N92" s="6">
        <f>G92+E92*7</f>
        <v/>
      </c>
      <c r="O92" s="6">
        <f>G92+E92*8</f>
        <v/>
      </c>
      <c r="P92" s="6">
        <f>G92+E92*9</f>
        <v/>
      </c>
      <c r="Q92" s="4">
        <f>G92+E92*10</f>
        <v/>
      </c>
      <c r="R92" s="4">
        <f>G92+E92*11</f>
        <v/>
      </c>
      <c r="S92" s="4">
        <f>G92+E92*12</f>
        <v/>
      </c>
      <c r="T92" s="4">
        <f>G92+E92*13</f>
        <v/>
      </c>
      <c r="U92" s="4">
        <f>G92+E92*14</f>
        <v/>
      </c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</row>
    <row r="93">
      <c r="B93" s="19" t="n"/>
      <c r="C93" s="8" t="n">
        <v>2026</v>
      </c>
      <c r="D93" s="7" t="n">
        <v>146770</v>
      </c>
      <c r="E93" s="7" t="n">
        <v>10470</v>
      </c>
      <c r="F93" s="7" t="n">
        <v>293350</v>
      </c>
      <c r="G93" s="5">
        <f>D93</f>
        <v/>
      </c>
      <c r="H93" s="9">
        <f>G93+E93*1</f>
        <v/>
      </c>
      <c r="I93" s="9">
        <f>G93+E93*2</f>
        <v/>
      </c>
      <c r="J93" s="9">
        <f>G93+E93*3</f>
        <v/>
      </c>
      <c r="K93" s="9">
        <f>G93+E93*4</f>
        <v/>
      </c>
      <c r="L93" s="9">
        <f>G93+E93*5</f>
        <v/>
      </c>
      <c r="M93" s="9">
        <f>G93+E93*6</f>
        <v/>
      </c>
      <c r="N93" s="9">
        <f>G93+E93*7</f>
        <v/>
      </c>
      <c r="O93" s="9">
        <f>G93+E93*8</f>
        <v/>
      </c>
      <c r="P93" s="9">
        <f>G93+E93*9</f>
        <v/>
      </c>
      <c r="Q93" s="8">
        <f>G93+E93*10</f>
        <v/>
      </c>
      <c r="R93" s="8">
        <f>G93+E93*11</f>
        <v/>
      </c>
      <c r="S93" s="8">
        <f>G93+E93*12</f>
        <v/>
      </c>
      <c r="T93" s="8">
        <f>G93+E93*13</f>
        <v/>
      </c>
      <c r="U93" s="8">
        <f>G93+E93*14</f>
        <v/>
      </c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7">
    <mergeCell ref="B10:D10"/>
    <mergeCell ref="A8:A9"/>
    <mergeCell ref="B1:D1"/>
    <mergeCell ref="B8:D8"/>
    <mergeCell ref="E1:I1"/>
    <mergeCell ref="B9:D9"/>
    <mergeCell ref="B48:AK48"/>
  </mergeCells>
  <dataValidations count="3">
    <dataValidation sqref="C2" showDropDown="0" showInputMessage="0" showErrorMessage="0" allowBlank="0">
      <formula1>1</formula1>
      <formula2>22</formula2>
    </dataValidation>
    <dataValidation sqref="C3" showDropDown="0" showInputMessage="0" showErrorMessage="0" allowBlank="0" operator="greaterThan">
      <formula1>0</formula1>
    </dataValidation>
    <dataValidation sqref="C5" showDropDown="0" showInputMessage="0" showErrorMessage="0" allowBlank="0" type="date" operator="greaterThan">
      <formula1>1/1/1900</formula1>
    </dataValidation>
  </dataValidations>
  <hyperlinks>
    <hyperlink xmlns:r="http://schemas.openxmlformats.org/officeDocument/2006/relationships"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2026-08-08T04:37:25Z</dcterms:created>
  <dcterms:modified xmlns:dcterms="http://purl.org/dc/terms/" xmlns:xsi="http://www.w3.org/2001/XMLSchema-instance" xsi:type="dcterms:W3CDTF">2026-08-08T08:08:06Z</dcterms:modified>
  <cp:lastModifiedBy>User</cp:lastModifiedBy>
</cp:coreProperties>
</file>